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00" activeTab="3"/>
  </bookViews>
  <sheets>
    <sheet name="1. TONG NGUON" sheetId="1" r:id="rId1"/>
    <sheet name="3. HUYEN" sheetId="2" r:id="rId2"/>
    <sheet name="4. CTMTQG" sheetId="3" r:id="rId3"/>
    <sheet name="2. TINH" sheetId="4" r:id="rId4"/>
  </sheets>
  <definedNames/>
  <calcPr fullCalcOnLoad="1"/>
</workbook>
</file>

<file path=xl/sharedStrings.xml><?xml version="1.0" encoding="utf-8"?>
<sst xmlns="http://schemas.openxmlformats.org/spreadsheetml/2006/main" count="221" uniqueCount="175">
  <si>
    <t>STT</t>
  </si>
  <si>
    <t xml:space="preserve">NGUỒN VỐN </t>
  </si>
  <si>
    <t>KẾ HOẠCH NĂM 2009</t>
  </si>
  <si>
    <t xml:space="preserve">TỔNG CỘNG </t>
  </si>
  <si>
    <t xml:space="preserve">VỐN CẤP TỈNH QUẢN LÝ </t>
  </si>
  <si>
    <t xml:space="preserve">Vốn TW hỗ trợ đầu tư theo mục tiêu </t>
  </si>
  <si>
    <t>Đầu tư hạ tầng khu kinh tế cửa khẩu</t>
  </si>
  <si>
    <t xml:space="preserve">Đầu tư hạ tầng du lịch </t>
  </si>
  <si>
    <t xml:space="preserve">Đầu tư hạ tầng huyện mới chia tách </t>
  </si>
  <si>
    <t>Đầu tư hỗ trợ khu công nghiệp</t>
  </si>
  <si>
    <t xml:space="preserve">Hỗ trợ bảo vệ và phát triển rừng </t>
  </si>
  <si>
    <t xml:space="preserve">Đầu tư thực hiện Quyết định 193/2006/QĐ-TTg ngày 24/8/2006 của Thủ tướng Chính phủ </t>
  </si>
  <si>
    <t>Hỗ trợ vốn đối ứng các dự án ODA</t>
  </si>
  <si>
    <t xml:space="preserve">Hỗ trợ khác </t>
  </si>
  <si>
    <t>I</t>
  </si>
  <si>
    <t>II</t>
  </si>
  <si>
    <t>B</t>
  </si>
  <si>
    <t>A</t>
  </si>
  <si>
    <t>BÌNH LONG</t>
  </si>
  <si>
    <t>C</t>
  </si>
  <si>
    <t xml:space="preserve">VỐN CẤP HUYỆN - THỊ XÃ QUẢN LÝ </t>
  </si>
  <si>
    <t xml:space="preserve">Đầu tư  theo Quyết định 160/2007/QĐ-TTg ngày 17/10/2007 của Thủ tướng Chính phủ </t>
  </si>
  <si>
    <t xml:space="preserve">Nguồn XDCB cân đối theo định mức </t>
  </si>
  <si>
    <t>Nguồn hỗ trợ cân đối bổ sung</t>
  </si>
  <si>
    <t xml:space="preserve">Hỗ trợ nâng cấp đô thị </t>
  </si>
  <si>
    <t xml:space="preserve">VỐN XDCB TẬP TRUNG </t>
  </si>
  <si>
    <t xml:space="preserve">VỐN TW HỖ TRỢ THEO MỤC TIÊU </t>
  </si>
  <si>
    <t xml:space="preserve">HUYỆN - THỊ </t>
  </si>
  <si>
    <t xml:space="preserve">ĐỒNG PHÚ </t>
  </si>
  <si>
    <t>PHƯỚC LONG</t>
  </si>
  <si>
    <t>BÙ ĐĂNG</t>
  </si>
  <si>
    <t>CHƠN THÀNH</t>
  </si>
  <si>
    <t>LỘC NINH</t>
  </si>
  <si>
    <t>BÙ ĐỐP</t>
  </si>
  <si>
    <t>ĐỒNG XOÀI</t>
  </si>
  <si>
    <t xml:space="preserve">NGUỒN THU TỪ TIỀN SD ĐẤT </t>
  </si>
  <si>
    <t>KẾ HOẠCH VỐN ĐẦU TƯ XDCB NĂM 2009</t>
  </si>
  <si>
    <t xml:space="preserve">Đơn vị: Triệu đồng </t>
  </si>
  <si>
    <t xml:space="preserve">GHI CHÚ </t>
  </si>
  <si>
    <t xml:space="preserve">NGÀNH - LĨNH VỰC </t>
  </si>
  <si>
    <t>KẾ HOẠCH 2009</t>
  </si>
  <si>
    <t xml:space="preserve">Trong đó </t>
  </si>
  <si>
    <t>Vốn XDCB tập trung</t>
  </si>
  <si>
    <t xml:space="preserve">Vốn TW hỗ trợ theo mục tiêu </t>
  </si>
  <si>
    <t xml:space="preserve">CÔNG NGHIỆP </t>
  </si>
  <si>
    <t>GIAO THÔNG</t>
  </si>
  <si>
    <t xml:space="preserve">Y TẾ </t>
  </si>
  <si>
    <t>GIÁO DỤC - ĐÀO TẠO</t>
  </si>
  <si>
    <t xml:space="preserve">QUẢN LÝ NHÀ NƯỚC </t>
  </si>
  <si>
    <t xml:space="preserve">QUỐC PHÒNG - AN NINH </t>
  </si>
  <si>
    <t xml:space="preserve">CHUẨN BỊ ĐẦU TƯ </t>
  </si>
  <si>
    <t xml:space="preserve">TRẢ NỢ VAY </t>
  </si>
  <si>
    <t xml:space="preserve">THƯƠNG MẠI - DU LỊCH </t>
  </si>
  <si>
    <t xml:space="preserve">TỈNH BÌNH PHƯỚC </t>
  </si>
  <si>
    <t xml:space="preserve">Vốn XDCB </t>
  </si>
  <si>
    <t xml:space="preserve">Thu từ tiền sử dụng đất </t>
  </si>
  <si>
    <t>Thu từ XSKT</t>
  </si>
  <si>
    <t>Vốn ODA</t>
  </si>
  <si>
    <t xml:space="preserve">KHOA HỌC - CÔNG NGHỆ </t>
  </si>
  <si>
    <t>1.1</t>
  </si>
  <si>
    <t xml:space="preserve">CÁC LĨNH VỰC KHÁC </t>
  </si>
  <si>
    <t xml:space="preserve">HẠ TẦNG ĐÔ THỊ </t>
  </si>
  <si>
    <t>NÔNG NGHIỆP - PTNT</t>
  </si>
  <si>
    <t>VỐN NƯỚC NGOÀI (ODA)</t>
  </si>
  <si>
    <t xml:space="preserve">BỐ TRÍ CHO CÔNG TRÌNH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</si>
  <si>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</si>
  <si>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</si>
  <si>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</si>
  <si>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</si>
  <si>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</si>
  <si>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</si>
  <si>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</si>
  <si>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</si>
  <si>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</si>
  <si>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</si>
  <si>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</si>
  <si>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</si>
  <si>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Vốn nước ngoài (ODA)</t>
  </si>
  <si>
    <t xml:space="preserve">TEÂN CHÖÔNG TRÌNH </t>
  </si>
  <si>
    <t xml:space="preserve">Trong ñoù </t>
  </si>
  <si>
    <t>ÑTPT</t>
  </si>
  <si>
    <t xml:space="preserve">Söï nghieäp </t>
  </si>
  <si>
    <t xml:space="preserve">TOÅNG COÄNG </t>
  </si>
  <si>
    <t>CAÙC CHÖÔNG TRÌNH MTQG</t>
  </si>
  <si>
    <t>Chöông trình nöôùc saïch vaø veä sinh moâi tröôøng noâng thoân</t>
  </si>
  <si>
    <t>Chöông trình Vaên hoùa</t>
  </si>
  <si>
    <t xml:space="preserve">DÖÏ AÙN 5 TRIEÄU HA RÖØNG </t>
  </si>
  <si>
    <t>KEÁ HOAÏCH 2009</t>
  </si>
  <si>
    <t xml:space="preserve">KEÁ HOAÏCH VOÁN CHÖÔNG TRÌNH MUÏC TIEÂU QUOÁC GIA </t>
  </si>
  <si>
    <t>NAÊM 2009</t>
  </si>
  <si>
    <t xml:space="preserve">Chöông trình  giaûm ngheøo </t>
  </si>
  <si>
    <t>Chöông trình  veä sinh an toaøn thöïc phaåm</t>
  </si>
  <si>
    <t xml:space="preserve">Chöông trình  vieäc laøm </t>
  </si>
  <si>
    <t xml:space="preserve">Coâng trình khôûi coâng môùi </t>
  </si>
  <si>
    <t xml:space="preserve">Coâng trình chuyeån tieáp  </t>
  </si>
  <si>
    <t>Traïi caù gioáng thuûy saûn nöôùc ngoït caáp 1</t>
  </si>
  <si>
    <t>Töôùi vaø caáp nöôùc traïi gioáng caây troàng vaät nuoâi (traïi thöïc nghieäm)</t>
  </si>
  <si>
    <t>Hoà chöùa nöôùc Hoa Mai</t>
  </si>
  <si>
    <t>Ñöôøng giao thoâng noâng thoân töø thoân 3 ñi thoân 5 vaøo khu ñaát saûn xuaát thuoäc Chöông trình 134 taïi xaõ Bom Bo, huyeän Buø Ñaêng</t>
  </si>
  <si>
    <t>Ñöôøng giao thoâng noâng thoân vaø caàu vaøo khu ñaát saûn xuaát thuoäc Chöông trình 134 taïi xaõ Ñoàng Taâm - huyeän Ñoàng phuù</t>
  </si>
  <si>
    <t>Ñöôøng giao thoâng noâng thoân vaøo khu ñaát saûn xuaát thuoäc Chöông trình 134 taïi xaõ Phuù Nghóa, huyeän  Phöôùc Long</t>
  </si>
  <si>
    <t>Döï aùn oån ñònh daân DCTD xaõ Ñak Ô, huyeän Phöôùc Long</t>
  </si>
  <si>
    <t xml:space="preserve">Caùc döï aùn coøn laïi </t>
  </si>
  <si>
    <t>Ñöôøng Lyù Thöôøng  Kieät</t>
  </si>
  <si>
    <t>Xaây döïng ñöôøng Ñoàng Phuù - Bình Long</t>
  </si>
  <si>
    <t>Xaây döïng 3 caàu treân ñöôøng Ñoàng Phuù - Bình Long</t>
  </si>
  <si>
    <t xml:space="preserve">Coâng trình chuyeån tieáp </t>
  </si>
  <si>
    <t>Heä thoáng ñieän sinh hoaït khu taùi ñònh cö phía Baéc tænh lî</t>
  </si>
  <si>
    <t>Væa heø, heä thoáng thoaùt nöôùc ñöôøng Traàn Höng Ñaïo (ñoaïn töø Nguyeãn Thò Minh Khai - Tröôøng Chinh)</t>
  </si>
  <si>
    <t>Xaây döïng caùc tuyeán ñöôøng trong khu Laâm vieân thò xaõ Ñoàng Xoaøi</t>
  </si>
  <si>
    <t>Heä thoáng thoaùt nöôùc vaø væa heø ñöôøng Leâ Duaån (ñoaïn töø ngaõ ba giao vôùi ñöôøng Traàn Höng Ñaïo ñeán Nhaø khaùch tænh)</t>
  </si>
  <si>
    <t>6.1</t>
  </si>
  <si>
    <t>6.2</t>
  </si>
  <si>
    <t>5.1</t>
  </si>
  <si>
    <t>5.2</t>
  </si>
  <si>
    <t>Naâng caáp môû roäng ñöôøng Taân Khai - Taân Quan  (15Km)</t>
  </si>
  <si>
    <t>10 phòng học Trường THPT Lộc Ninh</t>
  </si>
  <si>
    <t>10 phòng học TTGDTX Bù Đốp</t>
  </si>
  <si>
    <t>Trường THPT Lộc Thái - huyện Lộc Ninh</t>
  </si>
  <si>
    <t>Trường THPT Thống Nhất, huyện Bù Đăng</t>
  </si>
  <si>
    <t>Trường THPT Lê Quý Đôn, Bù Đăng</t>
  </si>
  <si>
    <t>Đối ứng dự án Phát triển giáo dục THCS 2 (ADB)</t>
  </si>
  <si>
    <t>Trung tâm Giáo dục - Lao động - tạo việc làm Minh Lập</t>
  </si>
  <si>
    <t>Trường THPT Đăc Ơ huyện Phước Long</t>
  </si>
  <si>
    <t>Bệnh viện y học cổ truyền</t>
  </si>
  <si>
    <t>Mua sắm camera phim trường Đài PTTH</t>
  </si>
  <si>
    <t>Mua sắm bộ lưu trữ điện cho máy phát hình (UPS)</t>
  </si>
  <si>
    <t xml:space="preserve">Thư viện điện tử tại các huyện, thị trên địa bàn tỉnh Bình Phước </t>
  </si>
  <si>
    <t xml:space="preserve">Trung tâm ứng dụng tiến bộ khoa học công nghệ tỉnh Bình Phước </t>
  </si>
  <si>
    <t>Đưa CNTT đến các xã khó khăn năm 2009</t>
  </si>
  <si>
    <t xml:space="preserve">( VỐN CẤP TỈNH QUẢN LÝ ) </t>
  </si>
  <si>
    <t>KẾ HOẠCH VỐN ĐẦU TƯ XDCB  NĂM 2009</t>
  </si>
  <si>
    <t xml:space="preserve">Trạm kiểm soát liên hợp Hoa Lư </t>
  </si>
  <si>
    <t>DANH MỤC CHI TIẾT VỐN ĐẦU TƯ XDCB THUỘC NSNN NĂM 2009</t>
  </si>
  <si>
    <t xml:space="preserve">Voán phaân caáp huyeän quaûn lyù </t>
  </si>
  <si>
    <t xml:space="preserve">Voán caáp tænh quaûn lyù </t>
  </si>
  <si>
    <t>Dự án vốn JBIC</t>
  </si>
  <si>
    <t>PHÂN CẤP CÁC HUYỆN - THỊ</t>
  </si>
  <si>
    <t>Biểu số 01</t>
  </si>
  <si>
    <t>Biểu số 02</t>
  </si>
  <si>
    <t>Biểu số 03</t>
  </si>
  <si>
    <t>Biểu số 04</t>
  </si>
  <si>
    <t>Heä thoáng thuûy lôïi M26</t>
  </si>
  <si>
    <t xml:space="preserve">Heä thoáng thuûy lôïi hoà Suoái Pheøn </t>
  </si>
  <si>
    <t xml:space="preserve">Đầu tư theo Nghị quyết 10-NQ/TW ngày 18/01/2002 của Bộ Chính trị </t>
  </si>
  <si>
    <t xml:space="preserve">Đầu tư trụ sở xã (Chưa phân bổ chi tiết) </t>
  </si>
  <si>
    <t xml:space="preserve">Trung tâm cụm xã (Chưa phân bổ chi tiết) </t>
  </si>
  <si>
    <t xml:space="preserve">CHÖÔNG TRÌNH 135, DÖÏ AÙN 5 TRIEÄU HA RÖØNG </t>
  </si>
  <si>
    <t xml:space="preserve">Ñôn vò: Trieäu ñoàng </t>
  </si>
  <si>
    <t>Chöông trình Daân soá - KHHGÑ</t>
  </si>
  <si>
    <t>Chöông trình phoøng choáng beänh xaõ hoäi, beänh dòch nguy hieåm vaø HIV/AIDS</t>
  </si>
  <si>
    <t>Chöông trình phoøng, choáng toäi phaïm</t>
  </si>
  <si>
    <t>Chöông trình phoøng, choáng ma tuùy</t>
  </si>
  <si>
    <t>CHÖÔNG TRÌNH 135 (GÑ II)</t>
  </si>
  <si>
    <t xml:space="preserve">Trong ñoù: </t>
  </si>
  <si>
    <t>Chöông trình Giaùo duïc - Ñaøo taïo</t>
  </si>
  <si>
    <t>(Kèm theo Nghị quyết số 20/2008/NQ-HĐND ngày 10/12/2008 của HĐND tỉnh)</t>
  </si>
  <si>
    <t>TỔNG CỘNG (A + B)</t>
  </si>
  <si>
    <t xml:space="preserve">Caùc döï aùn baûo veä vaø phaùt trieån röøng </t>
  </si>
  <si>
    <t>XD môùi 3 caàu ñöôøng Sao Boäng - Ñaêng Haø</t>
  </si>
  <si>
    <t>Ñöôøng giao thoâng noâng thoân vaøo khu ñaát saûn xuaát thuoäc Chöông trình 134 taïi xaõ Ñaéc Nhau, huyeän Buø Ñaêng</t>
  </si>
  <si>
    <t>Môû roäng ñöôøng muõi Chiu Riu - QL7 ñi Karache - CPC (8Km)</t>
  </si>
  <si>
    <t>Xaây döïng ñöôøng ÑT 753 (322)</t>
  </si>
  <si>
    <t xml:space="preserve">Đường vòng quanh hồ Suối Cam - GĐ 2 (Thu tiền sử dụng đất) </t>
  </si>
  <si>
    <t>Væa heø, HT thoaùt nöôùc, ñieän chieáu saùng caùc tuyeán ñöôøng TTHC tænh goàm: Nguyeãn Chaùnh, Nguyeãn Bình, Nguyeãn Chí Thanh, Traàn Vaên Traø</t>
  </si>
  <si>
    <t>Væa heø, HTTN, ñieän chieáu saùng caùc tuyeán ñöôøng TTHC tænh goàm: Hoaøng Vaên Thuï, Lyù Töï Troïng, Ngoâ Gia Töï, Nguyeãn Vaên Linh, Haø Huy Taäp, 6 thaùng 1 (ñoaïn töø Nguyeãn Vaên Linh - Nguyeãn Thò Minh Khai vaø Nguyeãn Vaên Cöø - Leâ Duaån)</t>
  </si>
  <si>
    <t xml:space="preserve">Dự án cáp treo Bà Rá (Tiền sử dụng đất) </t>
  </si>
  <si>
    <t>10 phòng học Trường THPT Thanh Hòa</t>
  </si>
  <si>
    <t>VĂN HÓA - TDTT</t>
  </si>
  <si>
    <t xml:space="preserve">Đề án 06 - Tin học hóa các cơ quan Đảng </t>
  </si>
  <si>
    <t>Xaây döïng truï sôû laøm vieäc ngaønh NN &amp; PTNT</t>
  </si>
  <si>
    <t>Ñöôøng vaøo Đoàn bieân phoøng 783</t>
  </si>
  <si>
    <t>Doanh traïi Tieåu ñoaøn 208</t>
  </si>
  <si>
    <t>Dự án CSHT nông thôn dựa vào cộng đồng - CBRIP</t>
  </si>
  <si>
    <t>Toång soá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</si>
</sst>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1">
    <font>
      <sz val="10"/>
      <name val="VNI-Times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sz val="16"/>
      <name val="VNI-Times"/>
      <family val="0"/>
    </font>
    <font>
      <sz val="11"/>
      <name val="VNI-Times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VNI-Times"/>
      <family val="0"/>
    </font>
    <font>
      <i/>
      <sz val="14"/>
      <name val="VNI-Times"/>
      <family val="0"/>
    </font>
    <font>
      <b/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ck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4" fontId="15" fillId="2" borderId="1" xfId="15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1" xfId="0" applyFont="1" applyBorder="1" applyAlignment="1">
      <alignment/>
    </xf>
    <xf numFmtId="0" fontId="15" fillId="2" borderId="1" xfId="0" applyNumberFormat="1" applyFont="1" applyFill="1" applyBorder="1" applyAlignment="1">
      <alignment horizontal="center"/>
    </xf>
    <xf numFmtId="0" fontId="15" fillId="2" borderId="1" xfId="15" applyNumberFormat="1" applyFont="1" applyFill="1" applyBorder="1" applyAlignment="1">
      <alignment horizontal="center" vertical="center" wrapText="1"/>
    </xf>
    <xf numFmtId="164" fontId="15" fillId="2" borderId="1" xfId="15" applyNumberFormat="1" applyFont="1" applyFill="1" applyBorder="1" applyAlignment="1">
      <alignment horizontal="right" vertical="center" wrapText="1"/>
    </xf>
    <xf numFmtId="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164" fontId="17" fillId="0" borderId="0" xfId="0" applyNumberFormat="1" applyFont="1" applyAlignment="1">
      <alignment/>
    </xf>
    <xf numFmtId="164" fontId="15" fillId="0" borderId="1" xfId="15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3" fontId="22" fillId="0" borderId="1" xfId="19" applyNumberFormat="1" applyFont="1" applyBorder="1" applyAlignment="1">
      <alignment horizontal="right" vertical="center" wrapText="1"/>
      <protection/>
    </xf>
    <xf numFmtId="3" fontId="9" fillId="0" borderId="1" xfId="19" applyNumberFormat="1" applyFont="1" applyBorder="1" applyAlignment="1">
      <alignment horizontal="right" vertical="center" wrapText="1"/>
      <protection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3" fontId="25" fillId="0" borderId="4" xfId="0" applyNumberFormat="1" applyFont="1" applyBorder="1" applyAlignment="1">
      <alignment/>
    </xf>
    <xf numFmtId="0" fontId="26" fillId="0" borderId="4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3" fontId="25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6" xfId="0" applyFont="1" applyBorder="1" applyAlignment="1">
      <alignment/>
    </xf>
    <xf numFmtId="3" fontId="26" fillId="0" borderId="6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9" xfId="0" applyFont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0" fontId="28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30" fillId="2" borderId="1" xfId="0" applyFont="1" applyFill="1" applyBorder="1" applyAlignment="1">
      <alignment horizontal="left"/>
    </xf>
    <xf numFmtId="164" fontId="30" fillId="2" borderId="1" xfId="15" applyNumberFormat="1" applyFont="1" applyFill="1" applyBorder="1" applyAlignment="1">
      <alignment horizontal="left" vertical="center" wrapText="1"/>
    </xf>
    <xf numFmtId="164" fontId="30" fillId="2" borderId="1" xfId="15" applyNumberFormat="1" applyFont="1" applyFill="1" applyBorder="1" applyAlignment="1">
      <alignment horizontal="right" vertical="center" wrapText="1"/>
    </xf>
    <xf numFmtId="164" fontId="30" fillId="2" borderId="1" xfId="15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2476500</xdr:colOff>
      <xdr:row>5</xdr:row>
      <xdr:rowOff>38100</xdr:rowOff>
    </xdr:from>
    <xdr:to>
      <xdr:col>3</xdr:col>
      <xdr:colOff>190500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76550" y="11906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19050</xdr:rowOff>
    </xdr:from>
    <xdr:to>
      <xdr:col>6</xdr:col>
      <xdr:colOff>180975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3362325" y="9715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5</xdr:row>
      <xdr:rowOff>19050</xdr:rowOff>
    </xdr:from>
    <xdr:to>
      <xdr:col>1</xdr:col>
      <xdr:colOff>5076825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905125" y="1352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2133600</xdr:colOff>
      <xdr:row>4</xdr:row>
      <xdr:rowOff>28575</xdr:rowOff>
    </xdr:from>
    <xdr:to>
      <xdr:col>3</xdr:col>
      <xdr:colOff>600075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2495550" y="1000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9" sqref="B9"/>
    </sheetView>
  </sheetViews>
  <sheetFormatPr defaultColWidth="9.00390625" defaultRowHeight="12.75"/>
  <cols>
    <col min="1" max="1" width="5.25390625" style="8" customWidth="1"/>
    <col min="2" max="2" width="49.875" style="1" customWidth="1"/>
    <col min="3" max="3" width="12.00390625" style="3" customWidth="1"/>
    <col min="4" max="4" width="39.125" style="1" customWidth="1"/>
    <col min="5" max="5" width="10.625" style="1" bestFit="1" customWidth="1"/>
    <col min="6" max="16384" width="9.125" style="1" customWidth="1"/>
  </cols>
  <sheetData>
    <row r="1" spans="1:4" s="2" customFormat="1" ht="18.75">
      <c r="A1" s="87"/>
      <c r="B1" s="88"/>
      <c r="C1" s="89"/>
      <c r="D1" s="139" t="s">
        <v>138</v>
      </c>
    </row>
    <row r="2" spans="1:3" s="2" customFormat="1" ht="15.75">
      <c r="A2" s="9"/>
      <c r="C2" s="4"/>
    </row>
    <row r="3" spans="1:4" ht="18.75">
      <c r="A3" s="94" t="s">
        <v>131</v>
      </c>
      <c r="B3" s="94"/>
      <c r="C3" s="94"/>
      <c r="D3" s="94"/>
    </row>
    <row r="4" spans="1:4" ht="18.75">
      <c r="A4" s="94" t="s">
        <v>53</v>
      </c>
      <c r="B4" s="94"/>
      <c r="C4" s="94"/>
      <c r="D4" s="94"/>
    </row>
    <row r="5" spans="1:4" ht="18.75">
      <c r="A5" s="95" t="s">
        <v>156</v>
      </c>
      <c r="B5" s="94"/>
      <c r="C5" s="94"/>
      <c r="D5" s="94"/>
    </row>
    <row r="6" ht="18.75">
      <c r="D6" s="96" t="s">
        <v>37</v>
      </c>
    </row>
    <row r="7" spans="1:4" s="32" customFormat="1" ht="49.5" customHeight="1">
      <c r="A7" s="99" t="s">
        <v>0</v>
      </c>
      <c r="B7" s="99" t="s">
        <v>1</v>
      </c>
      <c r="C7" s="100" t="s">
        <v>2</v>
      </c>
      <c r="D7" s="99" t="s">
        <v>38</v>
      </c>
    </row>
    <row r="8" spans="1:4" ht="16.5">
      <c r="A8" s="101">
        <v>1</v>
      </c>
      <c r="B8" s="101">
        <v>2</v>
      </c>
      <c r="C8" s="102">
        <v>3</v>
      </c>
      <c r="D8" s="101">
        <v>4</v>
      </c>
    </row>
    <row r="9" spans="1:4" s="7" customFormat="1" ht="16.5">
      <c r="A9" s="103"/>
      <c r="B9" s="103" t="s">
        <v>3</v>
      </c>
      <c r="C9" s="104">
        <f>C10+C16</f>
        <v>626170</v>
      </c>
      <c r="D9" s="105"/>
    </row>
    <row r="10" spans="1:4" s="7" customFormat="1" ht="16.5">
      <c r="A10" s="106" t="s">
        <v>17</v>
      </c>
      <c r="B10" s="107" t="s">
        <v>4</v>
      </c>
      <c r="C10" s="108">
        <f>C11+C12+C13+C14+C15</f>
        <v>356270</v>
      </c>
      <c r="D10" s="109"/>
    </row>
    <row r="11" spans="1:4" s="6" customFormat="1" ht="18.75">
      <c r="A11" s="106" t="s">
        <v>14</v>
      </c>
      <c r="B11" s="107" t="s">
        <v>54</v>
      </c>
      <c r="C11" s="108">
        <v>143370</v>
      </c>
      <c r="D11" s="109"/>
    </row>
    <row r="12" spans="1:4" s="6" customFormat="1" ht="18.75">
      <c r="A12" s="106" t="s">
        <v>15</v>
      </c>
      <c r="B12" s="107" t="s">
        <v>55</v>
      </c>
      <c r="C12" s="108">
        <v>42300</v>
      </c>
      <c r="D12" s="109"/>
    </row>
    <row r="13" spans="1:5" s="6" customFormat="1" ht="18.75">
      <c r="A13" s="106" t="s">
        <v>65</v>
      </c>
      <c r="B13" s="107" t="s">
        <v>56</v>
      </c>
      <c r="C13" s="108">
        <v>52000</v>
      </c>
      <c r="D13" s="109"/>
      <c r="E13" s="33"/>
    </row>
    <row r="14" spans="1:5" s="6" customFormat="1" ht="18.75">
      <c r="A14" s="106" t="s">
        <v>66</v>
      </c>
      <c r="B14" s="107" t="s">
        <v>5</v>
      </c>
      <c r="C14" s="108">
        <v>91600</v>
      </c>
      <c r="D14" s="109"/>
      <c r="E14" s="33"/>
    </row>
    <row r="15" spans="1:4" s="6" customFormat="1" ht="18.75">
      <c r="A15" s="106" t="s">
        <v>67</v>
      </c>
      <c r="B15" s="107" t="s">
        <v>77</v>
      </c>
      <c r="C15" s="108">
        <v>27000</v>
      </c>
      <c r="D15" s="107"/>
    </row>
    <row r="16" spans="1:4" s="7" customFormat="1" ht="16.5">
      <c r="A16" s="106" t="s">
        <v>16</v>
      </c>
      <c r="B16" s="107" t="s">
        <v>20</v>
      </c>
      <c r="C16" s="108">
        <f>C17+C18+C19</f>
        <v>269900</v>
      </c>
      <c r="D16" s="110"/>
    </row>
    <row r="17" spans="1:4" s="6" customFormat="1" ht="18.75">
      <c r="A17" s="106" t="s">
        <v>14</v>
      </c>
      <c r="B17" s="107" t="s">
        <v>54</v>
      </c>
      <c r="C17" s="108">
        <v>110300</v>
      </c>
      <c r="D17" s="111"/>
    </row>
    <row r="18" spans="1:4" s="6" customFormat="1" ht="18.75">
      <c r="A18" s="106" t="s">
        <v>15</v>
      </c>
      <c r="B18" s="107" t="s">
        <v>55</v>
      </c>
      <c r="C18" s="108">
        <v>101700</v>
      </c>
      <c r="D18" s="109"/>
    </row>
    <row r="19" spans="1:4" s="6" customFormat="1" ht="18.75">
      <c r="A19" s="106" t="s">
        <v>65</v>
      </c>
      <c r="B19" s="107" t="s">
        <v>5</v>
      </c>
      <c r="C19" s="108">
        <v>57900</v>
      </c>
      <c r="D19" s="107"/>
    </row>
    <row r="20" spans="1:4" s="2" customFormat="1" ht="17.25" thickBot="1">
      <c r="A20" s="112"/>
      <c r="B20" s="113"/>
      <c r="C20" s="114"/>
      <c r="D20" s="113"/>
    </row>
    <row r="21" ht="13.5" thickTop="1">
      <c r="C21" s="5"/>
    </row>
  </sheetData>
  <mergeCells count="3">
    <mergeCell ref="A3:D3"/>
    <mergeCell ref="A4:D4"/>
    <mergeCell ref="A5:D5"/>
  </mergeCells>
  <printOptions/>
  <pageMargins left="0.49" right="0.38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0">
      <selection activeCell="B27" sqref="B27"/>
    </sheetView>
  </sheetViews>
  <sheetFormatPr defaultColWidth="9.00390625" defaultRowHeight="12.75"/>
  <cols>
    <col min="1" max="1" width="4.75390625" style="10" customWidth="1"/>
    <col min="2" max="2" width="38.00390625" style="10" customWidth="1"/>
    <col min="3" max="3" width="13.75390625" style="10" customWidth="1"/>
    <col min="4" max="16384" width="9.125" style="10" customWidth="1"/>
  </cols>
  <sheetData>
    <row r="1" spans="10:11" ht="18.75">
      <c r="J1" s="138" t="s">
        <v>140</v>
      </c>
      <c r="K1" s="138"/>
    </row>
    <row r="2" spans="1:11" ht="18.75">
      <c r="A2" s="140" t="s">
        <v>36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.75">
      <c r="A3" s="140" t="s">
        <v>137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8.75">
      <c r="A4" s="116" t="s">
        <v>156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9:11" ht="18.75">
      <c r="I5" s="117" t="s">
        <v>37</v>
      </c>
      <c r="J5" s="117"/>
      <c r="K5" s="117"/>
    </row>
    <row r="6" spans="1:11" ht="12.75">
      <c r="A6" s="118" t="s">
        <v>0</v>
      </c>
      <c r="B6" s="118" t="s">
        <v>1</v>
      </c>
      <c r="C6" s="118" t="s">
        <v>3</v>
      </c>
      <c r="D6" s="119" t="s">
        <v>27</v>
      </c>
      <c r="E6" s="119"/>
      <c r="F6" s="119"/>
      <c r="G6" s="119"/>
      <c r="H6" s="119"/>
      <c r="I6" s="119"/>
      <c r="J6" s="119"/>
      <c r="K6" s="119"/>
    </row>
    <row r="7" spans="1:11" s="11" customFormat="1" ht="33" customHeight="1">
      <c r="A7" s="118"/>
      <c r="B7" s="118"/>
      <c r="C7" s="118"/>
      <c r="D7" s="120" t="s">
        <v>34</v>
      </c>
      <c r="E7" s="120" t="s">
        <v>28</v>
      </c>
      <c r="F7" s="120" t="s">
        <v>29</v>
      </c>
      <c r="G7" s="120" t="s">
        <v>30</v>
      </c>
      <c r="H7" s="120" t="s">
        <v>31</v>
      </c>
      <c r="I7" s="120" t="s">
        <v>18</v>
      </c>
      <c r="J7" s="120" t="s">
        <v>32</v>
      </c>
      <c r="K7" s="120" t="s">
        <v>33</v>
      </c>
    </row>
    <row r="8" spans="1:11" ht="12.75">
      <c r="A8" s="97" t="s">
        <v>17</v>
      </c>
      <c r="B8" s="97" t="s">
        <v>16</v>
      </c>
      <c r="C8" s="97" t="s">
        <v>19</v>
      </c>
      <c r="D8" s="97">
        <v>1</v>
      </c>
      <c r="E8" s="97">
        <v>2</v>
      </c>
      <c r="F8" s="97">
        <v>3</v>
      </c>
      <c r="G8" s="97">
        <v>4</v>
      </c>
      <c r="H8" s="97">
        <v>5</v>
      </c>
      <c r="I8" s="97">
        <v>6</v>
      </c>
      <c r="J8" s="97">
        <v>7</v>
      </c>
      <c r="K8" s="97">
        <v>8</v>
      </c>
    </row>
    <row r="9" spans="1:11" s="12" customFormat="1" ht="12.75">
      <c r="A9" s="121" t="s">
        <v>17</v>
      </c>
      <c r="B9" s="121" t="s">
        <v>25</v>
      </c>
      <c r="C9" s="122">
        <f aca="true" t="shared" si="0" ref="C9:K9">SUM(C10:C12)</f>
        <v>110300</v>
      </c>
      <c r="D9" s="122">
        <f t="shared" si="0"/>
        <v>14000</v>
      </c>
      <c r="E9" s="122">
        <f t="shared" si="0"/>
        <v>14000</v>
      </c>
      <c r="F9" s="122">
        <f t="shared" si="0"/>
        <v>21500</v>
      </c>
      <c r="G9" s="122">
        <f t="shared" si="0"/>
        <v>12400</v>
      </c>
      <c r="H9" s="122">
        <f t="shared" si="0"/>
        <v>9200</v>
      </c>
      <c r="I9" s="122">
        <f t="shared" si="0"/>
        <v>18200</v>
      </c>
      <c r="J9" s="122">
        <f t="shared" si="0"/>
        <v>11400</v>
      </c>
      <c r="K9" s="122">
        <f t="shared" si="0"/>
        <v>9600</v>
      </c>
    </row>
    <row r="10" spans="1:12" ht="12.75">
      <c r="A10" s="13">
        <v>1</v>
      </c>
      <c r="B10" s="14" t="s">
        <v>22</v>
      </c>
      <c r="C10" s="15">
        <f>D10+E10+F10+G10+H10+I10+J10+K10</f>
        <v>89600</v>
      </c>
      <c r="D10" s="15">
        <v>10800</v>
      </c>
      <c r="E10" s="15">
        <v>10500</v>
      </c>
      <c r="F10" s="15">
        <v>14500</v>
      </c>
      <c r="G10" s="15">
        <v>12400</v>
      </c>
      <c r="H10" s="15">
        <v>9200</v>
      </c>
      <c r="I10" s="15">
        <v>11200</v>
      </c>
      <c r="J10" s="15">
        <v>11400</v>
      </c>
      <c r="K10" s="15">
        <v>9600</v>
      </c>
      <c r="L10" s="16"/>
    </row>
    <row r="11" spans="1:12" ht="12.75">
      <c r="A11" s="13">
        <v>2</v>
      </c>
      <c r="B11" s="14" t="s">
        <v>23</v>
      </c>
      <c r="C11" s="15">
        <f>D11+E11+F11+G11+H11+I11+J11+K11</f>
        <v>6700</v>
      </c>
      <c r="D11" s="15">
        <v>3200</v>
      </c>
      <c r="E11" s="15">
        <v>3500</v>
      </c>
      <c r="F11" s="15"/>
      <c r="G11" s="15"/>
      <c r="H11" s="15"/>
      <c r="I11" s="15"/>
      <c r="J11" s="15"/>
      <c r="K11" s="15"/>
      <c r="L11" s="16"/>
    </row>
    <row r="12" spans="1:12" ht="12.75">
      <c r="A12" s="13">
        <v>3</v>
      </c>
      <c r="B12" s="17" t="s">
        <v>24</v>
      </c>
      <c r="C12" s="15">
        <f>D12+E12+F12+G12+H12+I12+J12+K12</f>
        <v>14000</v>
      </c>
      <c r="D12" s="15"/>
      <c r="E12" s="15"/>
      <c r="F12" s="15">
        <v>7000</v>
      </c>
      <c r="G12" s="15"/>
      <c r="H12" s="15"/>
      <c r="I12" s="15">
        <v>7000</v>
      </c>
      <c r="J12" s="15"/>
      <c r="K12" s="15"/>
      <c r="L12" s="16"/>
    </row>
    <row r="13" spans="1:12" s="19" customFormat="1" ht="12.75">
      <c r="A13" s="123" t="s">
        <v>16</v>
      </c>
      <c r="B13" s="124" t="s">
        <v>35</v>
      </c>
      <c r="C13" s="125">
        <f>D13+E13+F13+G13+H13+I13+J13+K13</f>
        <v>101700</v>
      </c>
      <c r="D13" s="124">
        <v>17100</v>
      </c>
      <c r="E13" s="124">
        <v>8100</v>
      </c>
      <c r="F13" s="124">
        <v>19800</v>
      </c>
      <c r="G13" s="124">
        <v>6300</v>
      </c>
      <c r="H13" s="124">
        <v>24300</v>
      </c>
      <c r="I13" s="124">
        <v>15300</v>
      </c>
      <c r="J13" s="124">
        <v>7200</v>
      </c>
      <c r="K13" s="124">
        <v>3600</v>
      </c>
      <c r="L13" s="18"/>
    </row>
    <row r="14" spans="1:12" s="19" customFormat="1" ht="12.75">
      <c r="A14" s="123" t="s">
        <v>19</v>
      </c>
      <c r="B14" s="124" t="s">
        <v>26</v>
      </c>
      <c r="C14" s="125">
        <f>SUM(C15:C19)</f>
        <v>57900</v>
      </c>
      <c r="D14" s="125">
        <f aca="true" t="shared" si="1" ref="D14:K14">SUM(D15:D17)</f>
        <v>0</v>
      </c>
      <c r="E14" s="125">
        <f t="shared" si="1"/>
        <v>0</v>
      </c>
      <c r="F14" s="125">
        <f t="shared" si="1"/>
        <v>10850</v>
      </c>
      <c r="G14" s="125">
        <f t="shared" si="1"/>
        <v>9850</v>
      </c>
      <c r="H14" s="125">
        <f t="shared" si="1"/>
        <v>2500</v>
      </c>
      <c r="I14" s="125">
        <f t="shared" si="1"/>
        <v>0</v>
      </c>
      <c r="J14" s="125">
        <f t="shared" si="1"/>
        <v>13350</v>
      </c>
      <c r="K14" s="125">
        <f t="shared" si="1"/>
        <v>15350</v>
      </c>
      <c r="L14" s="18"/>
    </row>
    <row r="15" spans="1:11" ht="25.5">
      <c r="A15" s="28">
        <v>1</v>
      </c>
      <c r="B15" s="29" t="s">
        <v>144</v>
      </c>
      <c r="C15" s="30">
        <v>39400</v>
      </c>
      <c r="D15" s="15"/>
      <c r="E15" s="15"/>
      <c r="F15" s="15">
        <v>9850</v>
      </c>
      <c r="G15" s="15">
        <v>9850</v>
      </c>
      <c r="H15" s="15"/>
      <c r="I15" s="15"/>
      <c r="J15" s="15">
        <v>9850</v>
      </c>
      <c r="K15" s="15">
        <v>9850</v>
      </c>
    </row>
    <row r="16" spans="1:11" ht="12.75">
      <c r="A16" s="13">
        <v>2</v>
      </c>
      <c r="B16" s="17" t="s">
        <v>8</v>
      </c>
      <c r="C16" s="31">
        <v>5000</v>
      </c>
      <c r="D16" s="15"/>
      <c r="E16" s="15"/>
      <c r="F16" s="15"/>
      <c r="G16" s="15"/>
      <c r="H16" s="15">
        <v>2500</v>
      </c>
      <c r="I16" s="15"/>
      <c r="J16" s="15"/>
      <c r="K16" s="15">
        <v>2500</v>
      </c>
    </row>
    <row r="17" spans="1:11" ht="25.5">
      <c r="A17" s="13">
        <v>3</v>
      </c>
      <c r="B17" s="29" t="s">
        <v>21</v>
      </c>
      <c r="C17" s="30">
        <v>7500</v>
      </c>
      <c r="D17" s="15"/>
      <c r="E17" s="15"/>
      <c r="F17" s="15">
        <v>1000</v>
      </c>
      <c r="G17" s="15"/>
      <c r="H17" s="15"/>
      <c r="I17" s="15"/>
      <c r="J17" s="15">
        <v>3500</v>
      </c>
      <c r="K17" s="15">
        <v>3000</v>
      </c>
    </row>
    <row r="18" spans="1:11" ht="12.75">
      <c r="A18" s="25">
        <v>4</v>
      </c>
      <c r="B18" s="81" t="s">
        <v>145</v>
      </c>
      <c r="C18" s="82">
        <v>4000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25">
        <v>5</v>
      </c>
      <c r="B19" s="81" t="s">
        <v>146</v>
      </c>
      <c r="C19" s="82">
        <v>2000</v>
      </c>
      <c r="D19" s="27"/>
      <c r="E19" s="27"/>
      <c r="F19" s="27"/>
      <c r="G19" s="27"/>
      <c r="H19" s="27"/>
      <c r="I19" s="27"/>
      <c r="J19" s="27"/>
      <c r="K19" s="27"/>
    </row>
    <row r="20" spans="1:11" ht="12" customHeight="1" thickBot="1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</row>
    <row r="21" spans="1:11" s="22" customFormat="1" ht="20.25" customHeight="1" thickBot="1" thickTop="1">
      <c r="A21" s="20"/>
      <c r="B21" s="126" t="s">
        <v>3</v>
      </c>
      <c r="C21" s="21">
        <f aca="true" t="shared" si="2" ref="C21:K21">C9+C13+C14</f>
        <v>269900</v>
      </c>
      <c r="D21" s="21">
        <f t="shared" si="2"/>
        <v>31100</v>
      </c>
      <c r="E21" s="21">
        <f t="shared" si="2"/>
        <v>22100</v>
      </c>
      <c r="F21" s="21">
        <f t="shared" si="2"/>
        <v>52150</v>
      </c>
      <c r="G21" s="21">
        <f t="shared" si="2"/>
        <v>28550</v>
      </c>
      <c r="H21" s="21">
        <f t="shared" si="2"/>
        <v>36000</v>
      </c>
      <c r="I21" s="21">
        <f t="shared" si="2"/>
        <v>33500</v>
      </c>
      <c r="J21" s="21">
        <f t="shared" si="2"/>
        <v>31950</v>
      </c>
      <c r="K21" s="21">
        <f t="shared" si="2"/>
        <v>28550</v>
      </c>
    </row>
    <row r="22" spans="2:11" ht="14.25" thickTop="1">
      <c r="B22" s="23"/>
      <c r="C22" s="16"/>
      <c r="D22" s="16"/>
      <c r="E22" s="16"/>
      <c r="F22" s="16"/>
      <c r="G22" s="16"/>
      <c r="H22" s="16"/>
      <c r="I22" s="16"/>
      <c r="J22" s="16"/>
      <c r="K22" s="16"/>
    </row>
    <row r="23" spans="2:4" ht="13.5">
      <c r="B23" s="23"/>
      <c r="C23" s="16"/>
      <c r="D23" s="16"/>
    </row>
    <row r="24" spans="2:3" ht="12.75">
      <c r="B24" s="24"/>
      <c r="C24" s="16"/>
    </row>
    <row r="25" ht="12.75">
      <c r="C25" s="16"/>
    </row>
    <row r="26" ht="12.75">
      <c r="C26" s="16"/>
    </row>
  </sheetData>
  <mergeCells count="9">
    <mergeCell ref="J1:K1"/>
    <mergeCell ref="A2:K2"/>
    <mergeCell ref="A3:K3"/>
    <mergeCell ref="I5:K5"/>
    <mergeCell ref="A4:K4"/>
    <mergeCell ref="A6:A7"/>
    <mergeCell ref="B6:B7"/>
    <mergeCell ref="C6:C7"/>
    <mergeCell ref="D6:K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3" sqref="B13"/>
    </sheetView>
  </sheetViews>
  <sheetFormatPr defaultColWidth="9.00390625" defaultRowHeight="12.75"/>
  <cols>
    <col min="1" max="1" width="4.375" style="37" customWidth="1"/>
    <col min="2" max="2" width="73.625" style="37" customWidth="1"/>
    <col min="3" max="4" width="9.125" style="37" customWidth="1"/>
    <col min="5" max="5" width="10.00390625" style="37" customWidth="1"/>
    <col min="6" max="16384" width="9.125" style="37" customWidth="1"/>
  </cols>
  <sheetData>
    <row r="1" spans="4:5" ht="21">
      <c r="D1" s="137" t="s">
        <v>141</v>
      </c>
      <c r="E1" s="137"/>
    </row>
    <row r="2" spans="1:5" s="47" customFormat="1" ht="23.25">
      <c r="A2" s="132" t="s">
        <v>88</v>
      </c>
      <c r="B2" s="132"/>
      <c r="C2" s="132"/>
      <c r="D2" s="132"/>
      <c r="E2" s="132"/>
    </row>
    <row r="3" spans="1:5" s="47" customFormat="1" ht="18" customHeight="1">
      <c r="A3" s="132" t="s">
        <v>147</v>
      </c>
      <c r="B3" s="132"/>
      <c r="C3" s="132"/>
      <c r="D3" s="132"/>
      <c r="E3" s="132"/>
    </row>
    <row r="4" spans="1:5" s="47" customFormat="1" ht="19.5" customHeight="1">
      <c r="A4" s="132" t="s">
        <v>89</v>
      </c>
      <c r="B4" s="132"/>
      <c r="C4" s="132"/>
      <c r="D4" s="132"/>
      <c r="E4" s="132"/>
    </row>
    <row r="5" spans="1:5" s="47" customFormat="1" ht="23.25">
      <c r="A5" s="95" t="s">
        <v>156</v>
      </c>
      <c r="B5" s="132"/>
      <c r="C5" s="132"/>
      <c r="D5" s="132"/>
      <c r="E5" s="132"/>
    </row>
    <row r="6" spans="3:5" ht="19.5">
      <c r="C6" s="133" t="s">
        <v>148</v>
      </c>
      <c r="D6" s="133"/>
      <c r="E6" s="133"/>
    </row>
    <row r="7" spans="1:5" ht="24" customHeight="1">
      <c r="A7" s="127" t="s">
        <v>0</v>
      </c>
      <c r="B7" s="128" t="s">
        <v>78</v>
      </c>
      <c r="C7" s="129" t="s">
        <v>87</v>
      </c>
      <c r="D7" s="129"/>
      <c r="E7" s="129"/>
    </row>
    <row r="8" spans="1:5" ht="18">
      <c r="A8" s="127"/>
      <c r="B8" s="128"/>
      <c r="C8" s="128" t="s">
        <v>174</v>
      </c>
      <c r="D8" s="129" t="s">
        <v>79</v>
      </c>
      <c r="E8" s="129"/>
    </row>
    <row r="9" spans="1:5" ht="24.75" customHeight="1">
      <c r="A9" s="127"/>
      <c r="B9" s="128"/>
      <c r="C9" s="128"/>
      <c r="D9" s="130" t="s">
        <v>80</v>
      </c>
      <c r="E9" s="131" t="s">
        <v>81</v>
      </c>
    </row>
    <row r="10" spans="1:5" ht="18">
      <c r="A10" s="134">
        <v>1</v>
      </c>
      <c r="B10" s="134">
        <v>2</v>
      </c>
      <c r="C10" s="134">
        <v>3</v>
      </c>
      <c r="D10" s="134">
        <v>4</v>
      </c>
      <c r="E10" s="134">
        <v>5</v>
      </c>
    </row>
    <row r="11" spans="1:6" ht="18">
      <c r="A11" s="38"/>
      <c r="B11" s="135" t="s">
        <v>82</v>
      </c>
      <c r="C11" s="136">
        <f>C12+C23+C27</f>
        <v>101804</v>
      </c>
      <c r="D11" s="136">
        <f>D12+D23+D27</f>
        <v>37236</v>
      </c>
      <c r="E11" s="136">
        <f>E12+E23+E27</f>
        <v>64568</v>
      </c>
      <c r="F11" s="39"/>
    </row>
    <row r="12" spans="1:5" s="46" customFormat="1" ht="18">
      <c r="A12" s="44" t="s">
        <v>14</v>
      </c>
      <c r="B12" s="45" t="s">
        <v>83</v>
      </c>
      <c r="C12" s="43">
        <f>SUM(C13:C22)</f>
        <v>65622</v>
      </c>
      <c r="D12" s="43">
        <f>SUM(D13:D22)</f>
        <v>8000</v>
      </c>
      <c r="E12" s="43">
        <f>SUM(E13:E22)</f>
        <v>57622</v>
      </c>
    </row>
    <row r="13" spans="1:5" ht="17.25">
      <c r="A13" s="35">
        <v>1</v>
      </c>
      <c r="B13" s="36" t="s">
        <v>90</v>
      </c>
      <c r="C13" s="34">
        <f>D13+E13</f>
        <v>2007</v>
      </c>
      <c r="D13" s="34"/>
      <c r="E13" s="34">
        <v>2007</v>
      </c>
    </row>
    <row r="14" spans="1:5" ht="17.25">
      <c r="A14" s="35">
        <v>2</v>
      </c>
      <c r="B14" s="36" t="s">
        <v>149</v>
      </c>
      <c r="C14" s="34">
        <f aca="true" t="shared" si="0" ref="C14:C27">D14+E14</f>
        <v>5591</v>
      </c>
      <c r="D14" s="34"/>
      <c r="E14" s="34">
        <v>5591</v>
      </c>
    </row>
    <row r="15" spans="1:5" ht="17.25">
      <c r="A15" s="35">
        <v>3</v>
      </c>
      <c r="B15" s="36" t="s">
        <v>150</v>
      </c>
      <c r="C15" s="34">
        <f t="shared" si="0"/>
        <v>4949</v>
      </c>
      <c r="D15" s="34"/>
      <c r="E15" s="34">
        <v>4949</v>
      </c>
    </row>
    <row r="16" spans="1:5" ht="17.25">
      <c r="A16" s="35">
        <v>4</v>
      </c>
      <c r="B16" s="36" t="s">
        <v>84</v>
      </c>
      <c r="C16" s="34">
        <f t="shared" si="0"/>
        <v>7800</v>
      </c>
      <c r="D16" s="34">
        <v>7400</v>
      </c>
      <c r="E16" s="34">
        <v>400</v>
      </c>
    </row>
    <row r="17" spans="1:5" ht="17.25">
      <c r="A17" s="35">
        <v>5</v>
      </c>
      <c r="B17" s="36" t="s">
        <v>85</v>
      </c>
      <c r="C17" s="34">
        <f t="shared" si="0"/>
        <v>3590</v>
      </c>
      <c r="D17" s="34">
        <v>600</v>
      </c>
      <c r="E17" s="34">
        <v>2990</v>
      </c>
    </row>
    <row r="18" spans="1:5" ht="17.25">
      <c r="A18" s="35">
        <v>6</v>
      </c>
      <c r="B18" s="36" t="s">
        <v>155</v>
      </c>
      <c r="C18" s="34">
        <f t="shared" si="0"/>
        <v>38570</v>
      </c>
      <c r="D18" s="34"/>
      <c r="E18" s="34">
        <v>38570</v>
      </c>
    </row>
    <row r="19" spans="1:5" ht="17.25">
      <c r="A19" s="35">
        <v>7</v>
      </c>
      <c r="B19" s="36" t="s">
        <v>151</v>
      </c>
      <c r="C19" s="34">
        <f t="shared" si="0"/>
        <v>650</v>
      </c>
      <c r="D19" s="34"/>
      <c r="E19" s="34">
        <v>650</v>
      </c>
    </row>
    <row r="20" spans="1:6" ht="17.25">
      <c r="A20" s="35">
        <v>8</v>
      </c>
      <c r="B20" s="36" t="s">
        <v>152</v>
      </c>
      <c r="C20" s="34">
        <f t="shared" si="0"/>
        <v>1500</v>
      </c>
      <c r="D20" s="34"/>
      <c r="E20" s="34">
        <v>1500</v>
      </c>
      <c r="F20" s="39"/>
    </row>
    <row r="21" spans="1:6" ht="17.25">
      <c r="A21" s="35">
        <v>9</v>
      </c>
      <c r="B21" s="36" t="s">
        <v>91</v>
      </c>
      <c r="C21" s="34">
        <f t="shared" si="0"/>
        <v>845</v>
      </c>
      <c r="D21" s="34"/>
      <c r="E21" s="34">
        <v>845</v>
      </c>
      <c r="F21" s="39"/>
    </row>
    <row r="22" spans="1:5" ht="17.25">
      <c r="A22" s="35">
        <v>10</v>
      </c>
      <c r="B22" s="36" t="s">
        <v>92</v>
      </c>
      <c r="C22" s="34">
        <f t="shared" si="0"/>
        <v>120</v>
      </c>
      <c r="D22" s="34"/>
      <c r="E22" s="34">
        <v>120</v>
      </c>
    </row>
    <row r="23" spans="1:7" s="46" customFormat="1" ht="18">
      <c r="A23" s="44" t="s">
        <v>15</v>
      </c>
      <c r="B23" s="45" t="s">
        <v>153</v>
      </c>
      <c r="C23" s="43">
        <f t="shared" si="0"/>
        <v>24496</v>
      </c>
      <c r="D23" s="43">
        <v>17550</v>
      </c>
      <c r="E23" s="43">
        <v>6946</v>
      </c>
      <c r="G23" s="83"/>
    </row>
    <row r="24" spans="1:5" s="46" customFormat="1" ht="18">
      <c r="A24" s="44"/>
      <c r="B24" s="36" t="s">
        <v>154</v>
      </c>
      <c r="C24" s="43"/>
      <c r="D24" s="43"/>
      <c r="E24" s="43"/>
    </row>
    <row r="25" spans="1:5" ht="17.25">
      <c r="A25" s="35"/>
      <c r="B25" s="36" t="s">
        <v>134</v>
      </c>
      <c r="C25" s="34">
        <f>D25+E25</f>
        <v>23246</v>
      </c>
      <c r="D25" s="34">
        <v>17550</v>
      </c>
      <c r="E25" s="34">
        <v>5696</v>
      </c>
    </row>
    <row r="26" spans="1:5" ht="17.25">
      <c r="A26" s="35"/>
      <c r="B26" s="36" t="s">
        <v>135</v>
      </c>
      <c r="C26" s="34">
        <v>1250</v>
      </c>
      <c r="D26" s="34"/>
      <c r="E26" s="34">
        <v>1250</v>
      </c>
    </row>
    <row r="27" spans="1:5" s="46" customFormat="1" ht="18">
      <c r="A27" s="44" t="s">
        <v>65</v>
      </c>
      <c r="B27" s="45" t="s">
        <v>86</v>
      </c>
      <c r="C27" s="43">
        <f t="shared" si="0"/>
        <v>11686</v>
      </c>
      <c r="D27" s="43">
        <v>11686</v>
      </c>
      <c r="E27" s="43"/>
    </row>
    <row r="28" spans="1:5" ht="18" thickBot="1">
      <c r="A28" s="40"/>
      <c r="B28" s="41"/>
      <c r="C28" s="42"/>
      <c r="D28" s="42"/>
      <c r="E28" s="42"/>
    </row>
    <row r="35" ht="17.25">
      <c r="G35" s="37">
        <f>SUM(G36:G37)</f>
        <v>0</v>
      </c>
    </row>
  </sheetData>
  <mergeCells count="11">
    <mergeCell ref="D1:E1"/>
    <mergeCell ref="A2:E2"/>
    <mergeCell ref="A4:E4"/>
    <mergeCell ref="C6:E6"/>
    <mergeCell ref="A3:E3"/>
    <mergeCell ref="A5:E5"/>
    <mergeCell ref="A7:A9"/>
    <mergeCell ref="B7:B9"/>
    <mergeCell ref="C7:E7"/>
    <mergeCell ref="C8:C9"/>
    <mergeCell ref="D8:E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3">
      <selection activeCell="B24" sqref="B24"/>
    </sheetView>
  </sheetViews>
  <sheetFormatPr defaultColWidth="9.00390625" defaultRowHeight="12.75"/>
  <cols>
    <col min="1" max="1" width="4.75390625" style="52" customWidth="1"/>
    <col min="2" max="2" width="48.625" style="51" customWidth="1"/>
    <col min="3" max="3" width="11.00390625" style="51" customWidth="1"/>
    <col min="4" max="4" width="11.375" style="51" customWidth="1"/>
    <col min="5" max="5" width="10.375" style="51" customWidth="1"/>
    <col min="6" max="6" width="9.125" style="51" customWidth="1"/>
    <col min="7" max="7" width="9.875" style="51" customWidth="1"/>
    <col min="8" max="16384" width="9.125" style="51" customWidth="1"/>
  </cols>
  <sheetData>
    <row r="1" spans="6:7" ht="18.75">
      <c r="F1" s="151" t="s">
        <v>139</v>
      </c>
      <c r="G1" s="151"/>
    </row>
    <row r="2" spans="1:7" ht="20.25">
      <c r="A2" s="91" t="s">
        <v>133</v>
      </c>
      <c r="B2" s="91"/>
      <c r="C2" s="91"/>
      <c r="D2" s="91"/>
      <c r="E2" s="91"/>
      <c r="F2" s="91"/>
      <c r="G2" s="91"/>
    </row>
    <row r="3" spans="1:7" ht="18.75">
      <c r="A3" s="94" t="s">
        <v>130</v>
      </c>
      <c r="B3" s="94"/>
      <c r="C3" s="94"/>
      <c r="D3" s="94"/>
      <c r="E3" s="94"/>
      <c r="F3" s="94"/>
      <c r="G3" s="94"/>
    </row>
    <row r="4" spans="1:7" ht="18.75">
      <c r="A4" s="95" t="s">
        <v>156</v>
      </c>
      <c r="B4" s="93"/>
      <c r="C4" s="93"/>
      <c r="D4" s="93"/>
      <c r="E4" s="93"/>
      <c r="F4" s="93"/>
      <c r="G4" s="93"/>
    </row>
    <row r="5" spans="5:7" ht="18.75">
      <c r="E5" s="117" t="s">
        <v>37</v>
      </c>
      <c r="F5" s="117"/>
      <c r="G5" s="117"/>
    </row>
    <row r="6" spans="1:7" ht="15">
      <c r="A6" s="141" t="s">
        <v>0</v>
      </c>
      <c r="B6" s="141" t="s">
        <v>39</v>
      </c>
      <c r="C6" s="92" t="s">
        <v>40</v>
      </c>
      <c r="D6" s="92"/>
      <c r="E6" s="92"/>
      <c r="F6" s="92"/>
      <c r="G6" s="92"/>
    </row>
    <row r="7" spans="1:7" ht="15">
      <c r="A7" s="142"/>
      <c r="B7" s="142"/>
      <c r="C7" s="141" t="s">
        <v>3</v>
      </c>
      <c r="D7" s="92" t="s">
        <v>41</v>
      </c>
      <c r="E7" s="92"/>
      <c r="F7" s="92"/>
      <c r="G7" s="92"/>
    </row>
    <row r="8" spans="1:7" s="32" customFormat="1" ht="64.5" customHeight="1">
      <c r="A8" s="142"/>
      <c r="B8" s="142"/>
      <c r="C8" s="142"/>
      <c r="D8" s="98" t="s">
        <v>42</v>
      </c>
      <c r="E8" s="98" t="s">
        <v>43</v>
      </c>
      <c r="F8" s="98" t="s">
        <v>56</v>
      </c>
      <c r="G8" s="98" t="s">
        <v>57</v>
      </c>
    </row>
    <row r="9" spans="1:7" ht="15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</row>
    <row r="10" spans="1:7" s="53" customFormat="1" ht="14.25">
      <c r="A10" s="144"/>
      <c r="B10" s="145" t="s">
        <v>157</v>
      </c>
      <c r="C10" s="77">
        <f>C11+C12</f>
        <v>356270</v>
      </c>
      <c r="D10" s="77">
        <f>D11+D12</f>
        <v>185670</v>
      </c>
      <c r="E10" s="77">
        <f>E11+E12</f>
        <v>91600</v>
      </c>
      <c r="F10" s="77">
        <f>F11+F12</f>
        <v>52000</v>
      </c>
      <c r="G10" s="77">
        <f>G11+G12</f>
        <v>27000</v>
      </c>
    </row>
    <row r="11" spans="1:7" s="53" customFormat="1" ht="14.25">
      <c r="A11" s="144" t="s">
        <v>17</v>
      </c>
      <c r="B11" s="146" t="s">
        <v>51</v>
      </c>
      <c r="C11" s="77">
        <f>D11+E11+F11+G11</f>
        <v>10750</v>
      </c>
      <c r="D11" s="77">
        <v>10750</v>
      </c>
      <c r="E11" s="77"/>
      <c r="F11" s="77"/>
      <c r="G11" s="77"/>
    </row>
    <row r="12" spans="1:7" s="53" customFormat="1" ht="14.25">
      <c r="A12" s="144" t="s">
        <v>16</v>
      </c>
      <c r="B12" s="146" t="s">
        <v>64</v>
      </c>
      <c r="C12" s="77">
        <f>D12+E12+F12+G12</f>
        <v>345520</v>
      </c>
      <c r="D12" s="77">
        <f>D13+D15+D27+D42+D50+D57+D68+D71+D75+D82+D85+D89+D90+D94</f>
        <v>174920</v>
      </c>
      <c r="E12" s="77">
        <f>E13+E15+E27+E42+E50+E57+E68+E71+E75+E82+E85+E89+E90+E94</f>
        <v>91600</v>
      </c>
      <c r="F12" s="77">
        <f>F13+F15+F27+F42+F50+F57+F68+F71+F75+F82+F85+F89+F90+F94</f>
        <v>52000</v>
      </c>
      <c r="G12" s="77">
        <f>G13+G15+G27+G42+G50+G57+G68+G71+G75+G82+G85+G89+G90+G94</f>
        <v>27000</v>
      </c>
    </row>
    <row r="13" spans="1:9" s="53" customFormat="1" ht="14.25">
      <c r="A13" s="144" t="s">
        <v>14</v>
      </c>
      <c r="B13" s="146" t="s">
        <v>44</v>
      </c>
      <c r="C13" s="77">
        <f>D13+E13+F13+G13</f>
        <v>7000</v>
      </c>
      <c r="D13" s="77"/>
      <c r="E13" s="77">
        <v>7000</v>
      </c>
      <c r="F13" s="77"/>
      <c r="G13" s="77"/>
      <c r="I13" s="58">
        <f>C11+C13+C15+C27+C42+C50+C57+C68+C71+C75+C82+C85+C89+C90+C94</f>
        <v>356270</v>
      </c>
    </row>
    <row r="14" spans="1:7" ht="15">
      <c r="A14" s="48">
        <v>1</v>
      </c>
      <c r="B14" s="54" t="s">
        <v>9</v>
      </c>
      <c r="C14" s="63">
        <f>D14+E14+F14+G14</f>
        <v>7000</v>
      </c>
      <c r="D14" s="63"/>
      <c r="E14" s="63">
        <v>7000</v>
      </c>
      <c r="F14" s="63"/>
      <c r="G14" s="63"/>
    </row>
    <row r="15" spans="1:7" s="53" customFormat="1" ht="14.25">
      <c r="A15" s="144" t="s">
        <v>15</v>
      </c>
      <c r="B15" s="146" t="s">
        <v>62</v>
      </c>
      <c r="C15" s="77">
        <f>C16</f>
        <v>24500</v>
      </c>
      <c r="D15" s="77">
        <f>D16</f>
        <v>9500</v>
      </c>
      <c r="E15" s="77">
        <f>E16</f>
        <v>15000</v>
      </c>
      <c r="F15" s="77"/>
      <c r="G15" s="77"/>
    </row>
    <row r="16" spans="1:7" s="53" customFormat="1" ht="17.25">
      <c r="A16" s="55"/>
      <c r="B16" s="147" t="s">
        <v>94</v>
      </c>
      <c r="C16" s="77">
        <f>C17+C18+C19+C20+C21+C24</f>
        <v>24500</v>
      </c>
      <c r="D16" s="77">
        <f>D17+D18+D19+D20+D21+D24</f>
        <v>9500</v>
      </c>
      <c r="E16" s="77">
        <f>E17+E18+E19+E20+E21+E24</f>
        <v>15000</v>
      </c>
      <c r="F16" s="77"/>
      <c r="G16" s="77"/>
    </row>
    <row r="17" spans="1:7" s="53" customFormat="1" ht="16.5">
      <c r="A17" s="56">
        <v>1</v>
      </c>
      <c r="B17" s="49" t="s">
        <v>95</v>
      </c>
      <c r="C17" s="57">
        <f>D17+E17</f>
        <v>1000</v>
      </c>
      <c r="D17" s="57">
        <v>1000</v>
      </c>
      <c r="E17" s="77"/>
      <c r="F17" s="77"/>
      <c r="G17" s="77"/>
    </row>
    <row r="18" spans="1:8" s="53" customFormat="1" ht="33">
      <c r="A18" s="56">
        <v>2</v>
      </c>
      <c r="B18" s="49" t="s">
        <v>96</v>
      </c>
      <c r="C18" s="57">
        <f>D18+E18</f>
        <v>500</v>
      </c>
      <c r="D18" s="57">
        <v>500</v>
      </c>
      <c r="E18" s="77"/>
      <c r="F18" s="77"/>
      <c r="G18" s="77"/>
      <c r="H18" s="58"/>
    </row>
    <row r="19" spans="1:7" s="53" customFormat="1" ht="16.5">
      <c r="A19" s="56">
        <v>3</v>
      </c>
      <c r="B19" s="49" t="s">
        <v>142</v>
      </c>
      <c r="C19" s="57">
        <f>D19+E19</f>
        <v>4000</v>
      </c>
      <c r="D19" s="57">
        <v>4000</v>
      </c>
      <c r="E19" s="77"/>
      <c r="F19" s="77"/>
      <c r="G19" s="77"/>
    </row>
    <row r="20" spans="1:7" s="53" customFormat="1" ht="16.5">
      <c r="A20" s="56">
        <v>4</v>
      </c>
      <c r="B20" s="49" t="s">
        <v>143</v>
      </c>
      <c r="C20" s="57">
        <f>D20+E20</f>
        <v>4000</v>
      </c>
      <c r="D20" s="57">
        <v>4000</v>
      </c>
      <c r="E20" s="77"/>
      <c r="F20" s="77"/>
      <c r="G20" s="77"/>
    </row>
    <row r="21" spans="1:7" s="53" customFormat="1" ht="16.5">
      <c r="A21" s="56">
        <v>5</v>
      </c>
      <c r="B21" s="54" t="s">
        <v>10</v>
      </c>
      <c r="C21" s="57">
        <v>7000</v>
      </c>
      <c r="D21" s="57"/>
      <c r="E21" s="63">
        <v>7000</v>
      </c>
      <c r="F21" s="77"/>
      <c r="G21" s="77"/>
    </row>
    <row r="22" spans="1:7" s="59" customFormat="1" ht="16.5">
      <c r="A22" s="56" t="s">
        <v>113</v>
      </c>
      <c r="B22" s="49" t="s">
        <v>97</v>
      </c>
      <c r="C22" s="63">
        <v>4450</v>
      </c>
      <c r="D22" s="63"/>
      <c r="E22" s="63">
        <v>4450</v>
      </c>
      <c r="F22" s="63"/>
      <c r="G22" s="63"/>
    </row>
    <row r="23" spans="1:7" s="59" customFormat="1" ht="16.5">
      <c r="A23" s="56" t="s">
        <v>114</v>
      </c>
      <c r="B23" s="49" t="s">
        <v>158</v>
      </c>
      <c r="C23" s="63">
        <v>2550</v>
      </c>
      <c r="D23" s="63"/>
      <c r="E23" s="63">
        <v>2550</v>
      </c>
      <c r="F23" s="63"/>
      <c r="G23" s="63"/>
    </row>
    <row r="24" spans="1:9" ht="30">
      <c r="A24" s="48">
        <v>6</v>
      </c>
      <c r="B24" s="60" t="s">
        <v>11</v>
      </c>
      <c r="C24" s="63">
        <f>D24+E24+F24+G24</f>
        <v>8000</v>
      </c>
      <c r="D24" s="63"/>
      <c r="E24" s="63">
        <v>8000</v>
      </c>
      <c r="F24" s="63"/>
      <c r="G24" s="63"/>
      <c r="H24" s="50"/>
      <c r="I24" s="51">
        <v>3760</v>
      </c>
    </row>
    <row r="25" spans="1:7" s="53" customFormat="1" ht="33">
      <c r="A25" s="56" t="s">
        <v>111</v>
      </c>
      <c r="B25" s="49" t="s">
        <v>101</v>
      </c>
      <c r="C25" s="63">
        <v>1000</v>
      </c>
      <c r="D25" s="63"/>
      <c r="E25" s="63">
        <v>1000</v>
      </c>
      <c r="F25" s="77"/>
      <c r="G25" s="77"/>
    </row>
    <row r="26" spans="1:7" s="53" customFormat="1" ht="16.5">
      <c r="A26" s="56" t="s">
        <v>112</v>
      </c>
      <c r="B26" s="49" t="s">
        <v>102</v>
      </c>
      <c r="C26" s="63">
        <v>7000</v>
      </c>
      <c r="D26" s="63"/>
      <c r="E26" s="63">
        <v>7000</v>
      </c>
      <c r="F26" s="77"/>
      <c r="G26" s="77"/>
    </row>
    <row r="27" spans="1:7" s="53" customFormat="1" ht="14.25">
      <c r="A27" s="144" t="s">
        <v>65</v>
      </c>
      <c r="B27" s="146" t="s">
        <v>45</v>
      </c>
      <c r="C27" s="77">
        <f>C28+C37</f>
        <v>101370</v>
      </c>
      <c r="D27" s="77">
        <f>D28+D37</f>
        <v>101370</v>
      </c>
      <c r="E27" s="77"/>
      <c r="F27" s="77"/>
      <c r="G27" s="77"/>
    </row>
    <row r="28" spans="1:8" s="53" customFormat="1" ht="17.25">
      <c r="A28" s="144"/>
      <c r="B28" s="148" t="s">
        <v>94</v>
      </c>
      <c r="C28" s="149">
        <f>SUM(C29:C36)</f>
        <v>34070</v>
      </c>
      <c r="D28" s="149">
        <f>SUM(D29:D36)</f>
        <v>34070</v>
      </c>
      <c r="E28" s="77"/>
      <c r="F28" s="77"/>
      <c r="G28" s="77"/>
      <c r="H28" s="61">
        <f>D28+D37</f>
        <v>101370</v>
      </c>
    </row>
    <row r="29" spans="1:8" ht="16.5">
      <c r="A29" s="56">
        <v>1</v>
      </c>
      <c r="B29" s="49" t="s">
        <v>103</v>
      </c>
      <c r="C29" s="57">
        <v>500</v>
      </c>
      <c r="D29" s="57">
        <v>500</v>
      </c>
      <c r="E29" s="63"/>
      <c r="F29" s="63"/>
      <c r="G29" s="63"/>
      <c r="H29" s="50"/>
    </row>
    <row r="30" spans="1:8" ht="16.5">
      <c r="A30" s="56">
        <v>2</v>
      </c>
      <c r="B30" s="49" t="s">
        <v>104</v>
      </c>
      <c r="C30" s="57">
        <v>5000</v>
      </c>
      <c r="D30" s="57">
        <v>5000</v>
      </c>
      <c r="E30" s="63"/>
      <c r="F30" s="63"/>
      <c r="G30" s="63"/>
      <c r="H30" s="50">
        <f>H28-H31</f>
        <v>35060</v>
      </c>
    </row>
    <row r="31" spans="1:8" ht="33">
      <c r="A31" s="56">
        <v>3</v>
      </c>
      <c r="B31" s="49" t="s">
        <v>105</v>
      </c>
      <c r="C31" s="57">
        <v>13000</v>
      </c>
      <c r="D31" s="57">
        <v>13000</v>
      </c>
      <c r="E31" s="63"/>
      <c r="F31" s="63"/>
      <c r="G31" s="63"/>
      <c r="H31" s="50">
        <v>66310</v>
      </c>
    </row>
    <row r="32" spans="1:8" ht="16.5">
      <c r="A32" s="56">
        <v>4</v>
      </c>
      <c r="B32" s="49" t="s">
        <v>159</v>
      </c>
      <c r="C32" s="57">
        <v>10760</v>
      </c>
      <c r="D32" s="57">
        <v>10760</v>
      </c>
      <c r="E32" s="63"/>
      <c r="F32" s="63"/>
      <c r="G32" s="63"/>
      <c r="H32" s="50"/>
    </row>
    <row r="33" spans="1:8" ht="49.5">
      <c r="A33" s="56">
        <v>5</v>
      </c>
      <c r="B33" s="62" t="s">
        <v>98</v>
      </c>
      <c r="C33" s="57">
        <v>1300</v>
      </c>
      <c r="D33" s="57">
        <v>1300</v>
      </c>
      <c r="E33" s="63"/>
      <c r="F33" s="63"/>
      <c r="G33" s="63"/>
      <c r="H33" s="50"/>
    </row>
    <row r="34" spans="1:8" ht="49.5">
      <c r="A34" s="56">
        <v>6</v>
      </c>
      <c r="B34" s="62" t="s">
        <v>160</v>
      </c>
      <c r="C34" s="57">
        <v>1410</v>
      </c>
      <c r="D34" s="57">
        <v>1410</v>
      </c>
      <c r="E34" s="63"/>
      <c r="F34" s="63"/>
      <c r="G34" s="63"/>
      <c r="H34" s="50"/>
    </row>
    <row r="35" spans="1:8" ht="49.5">
      <c r="A35" s="56">
        <v>7</v>
      </c>
      <c r="B35" s="62" t="s">
        <v>99</v>
      </c>
      <c r="C35" s="57">
        <v>1100</v>
      </c>
      <c r="D35" s="57">
        <v>1100</v>
      </c>
      <c r="E35" s="63"/>
      <c r="F35" s="63"/>
      <c r="G35" s="63"/>
      <c r="H35" s="50"/>
    </row>
    <row r="36" spans="1:8" ht="49.5">
      <c r="A36" s="56">
        <v>8</v>
      </c>
      <c r="B36" s="62" t="s">
        <v>100</v>
      </c>
      <c r="C36" s="57">
        <v>1000</v>
      </c>
      <c r="D36" s="57">
        <v>1000</v>
      </c>
      <c r="E36" s="63"/>
      <c r="F36" s="63"/>
      <c r="G36" s="63"/>
      <c r="H36" s="50"/>
    </row>
    <row r="37" spans="1:8" ht="17.25">
      <c r="A37" s="48"/>
      <c r="B37" s="148" t="s">
        <v>93</v>
      </c>
      <c r="C37" s="77">
        <f>SUM(C38:C41)</f>
        <v>67300</v>
      </c>
      <c r="D37" s="77">
        <f>SUM(D38:D41)</f>
        <v>67300</v>
      </c>
      <c r="E37" s="63"/>
      <c r="F37" s="63"/>
      <c r="G37" s="63"/>
      <c r="H37" s="50"/>
    </row>
    <row r="38" spans="1:8" ht="33">
      <c r="A38" s="48">
        <v>1</v>
      </c>
      <c r="B38" s="49" t="s">
        <v>161</v>
      </c>
      <c r="C38" s="63">
        <v>8000</v>
      </c>
      <c r="D38" s="63">
        <v>8000</v>
      </c>
      <c r="E38" s="63"/>
      <c r="F38" s="63"/>
      <c r="G38" s="63"/>
      <c r="H38" s="50"/>
    </row>
    <row r="39" spans="1:8" ht="16.5">
      <c r="A39" s="48">
        <v>2</v>
      </c>
      <c r="B39" s="49" t="s">
        <v>162</v>
      </c>
      <c r="C39" s="63">
        <v>13000</v>
      </c>
      <c r="D39" s="63">
        <v>13000</v>
      </c>
      <c r="E39" s="63"/>
      <c r="F39" s="63"/>
      <c r="G39" s="63"/>
      <c r="H39" s="50"/>
    </row>
    <row r="40" spans="1:8" ht="33">
      <c r="A40" s="48">
        <v>3</v>
      </c>
      <c r="B40" s="49" t="s">
        <v>115</v>
      </c>
      <c r="C40" s="63">
        <v>15000</v>
      </c>
      <c r="D40" s="63">
        <v>15000</v>
      </c>
      <c r="E40" s="63"/>
      <c r="F40" s="63"/>
      <c r="G40" s="63"/>
      <c r="H40" s="50"/>
    </row>
    <row r="41" spans="1:8" s="32" customFormat="1" ht="30">
      <c r="A41" s="70">
        <v>4</v>
      </c>
      <c r="B41" s="60" t="s">
        <v>163</v>
      </c>
      <c r="C41" s="78">
        <v>31300</v>
      </c>
      <c r="D41" s="78">
        <v>31300</v>
      </c>
      <c r="E41" s="79"/>
      <c r="F41" s="79"/>
      <c r="G41" s="79"/>
      <c r="H41" s="80"/>
    </row>
    <row r="42" spans="1:7" s="53" customFormat="1" ht="14.25">
      <c r="A42" s="144" t="s">
        <v>66</v>
      </c>
      <c r="B42" s="146" t="s">
        <v>61</v>
      </c>
      <c r="C42" s="77">
        <f>D42+E42+F42+G42</f>
        <v>6630</v>
      </c>
      <c r="D42" s="77">
        <v>6630</v>
      </c>
      <c r="E42" s="77"/>
      <c r="F42" s="77"/>
      <c r="G42" s="77"/>
    </row>
    <row r="43" spans="1:7" s="68" customFormat="1" ht="17.25">
      <c r="A43" s="56"/>
      <c r="B43" s="147" t="s">
        <v>106</v>
      </c>
      <c r="C43" s="149">
        <f>SUM(C44:C49)</f>
        <v>6630</v>
      </c>
      <c r="D43" s="149">
        <f>SUM(D44:D49)</f>
        <v>6630</v>
      </c>
      <c r="E43" s="77"/>
      <c r="F43" s="77"/>
      <c r="G43" s="77"/>
    </row>
    <row r="44" spans="1:7" s="53" customFormat="1" ht="33">
      <c r="A44" s="56">
        <v>1</v>
      </c>
      <c r="B44" s="49" t="s">
        <v>107</v>
      </c>
      <c r="C44" s="57">
        <f aca="true" t="shared" si="0" ref="C44:C49">D44+E44</f>
        <v>1000</v>
      </c>
      <c r="D44" s="57">
        <v>1000</v>
      </c>
      <c r="E44" s="77"/>
      <c r="F44" s="77"/>
      <c r="G44" s="77"/>
    </row>
    <row r="45" spans="1:7" s="53" customFormat="1" ht="49.5">
      <c r="A45" s="56">
        <v>2</v>
      </c>
      <c r="B45" s="49" t="s">
        <v>164</v>
      </c>
      <c r="C45" s="57">
        <f t="shared" si="0"/>
        <v>1230</v>
      </c>
      <c r="D45" s="57">
        <v>1230</v>
      </c>
      <c r="E45" s="77"/>
      <c r="F45" s="77"/>
      <c r="G45" s="77"/>
    </row>
    <row r="46" spans="1:7" s="53" customFormat="1" ht="49.5">
      <c r="A46" s="56">
        <v>3</v>
      </c>
      <c r="B46" s="49" t="s">
        <v>108</v>
      </c>
      <c r="C46" s="57">
        <f t="shared" si="0"/>
        <v>1000</v>
      </c>
      <c r="D46" s="57">
        <v>1000</v>
      </c>
      <c r="E46" s="77"/>
      <c r="F46" s="77"/>
      <c r="G46" s="77"/>
    </row>
    <row r="47" spans="1:7" s="53" customFormat="1" ht="82.5">
      <c r="A47" s="56">
        <v>4</v>
      </c>
      <c r="B47" s="49" t="s">
        <v>165</v>
      </c>
      <c r="C47" s="57">
        <f t="shared" si="0"/>
        <v>1000</v>
      </c>
      <c r="D47" s="57">
        <v>1000</v>
      </c>
      <c r="E47" s="77"/>
      <c r="F47" s="77"/>
      <c r="G47" s="77"/>
    </row>
    <row r="48" spans="1:7" s="53" customFormat="1" ht="33">
      <c r="A48" s="56">
        <v>5</v>
      </c>
      <c r="B48" s="49" t="s">
        <v>109</v>
      </c>
      <c r="C48" s="57">
        <f t="shared" si="0"/>
        <v>1400</v>
      </c>
      <c r="D48" s="57">
        <v>1400</v>
      </c>
      <c r="E48" s="77"/>
      <c r="F48" s="77"/>
      <c r="G48" s="77"/>
    </row>
    <row r="49" spans="1:7" s="53" customFormat="1" ht="49.5">
      <c r="A49" s="56">
        <v>6</v>
      </c>
      <c r="B49" s="49" t="s">
        <v>110</v>
      </c>
      <c r="C49" s="57">
        <f t="shared" si="0"/>
        <v>1000</v>
      </c>
      <c r="D49" s="57">
        <v>1000</v>
      </c>
      <c r="E49" s="77"/>
      <c r="F49" s="77"/>
      <c r="G49" s="77"/>
    </row>
    <row r="50" spans="1:7" s="53" customFormat="1" ht="14.25">
      <c r="A50" s="144" t="s">
        <v>67</v>
      </c>
      <c r="B50" s="146" t="s">
        <v>52</v>
      </c>
      <c r="C50" s="77">
        <f>D50+E50+F50+G50</f>
        <v>26000</v>
      </c>
      <c r="D50" s="77">
        <v>11000</v>
      </c>
      <c r="E50" s="77">
        <v>15000</v>
      </c>
      <c r="F50" s="77"/>
      <c r="G50" s="77"/>
    </row>
    <row r="51" spans="1:7" s="53" customFormat="1" ht="17.25">
      <c r="A51" s="144"/>
      <c r="B51" s="147" t="s">
        <v>106</v>
      </c>
      <c r="C51" s="77">
        <f>C52+C54</f>
        <v>21000</v>
      </c>
      <c r="D51" s="77">
        <f>D52+D54</f>
        <v>11000</v>
      </c>
      <c r="E51" s="77">
        <f>E52+E54</f>
        <v>10000</v>
      </c>
      <c r="F51" s="77"/>
      <c r="G51" s="77"/>
    </row>
    <row r="52" spans="1:7" ht="15">
      <c r="A52" s="48">
        <v>1</v>
      </c>
      <c r="B52" s="54" t="s">
        <v>6</v>
      </c>
      <c r="C52" s="63">
        <f>D52+E52+F52+G52</f>
        <v>10000</v>
      </c>
      <c r="D52" s="63"/>
      <c r="E52" s="63">
        <v>10000</v>
      </c>
      <c r="F52" s="63"/>
      <c r="G52" s="63"/>
    </row>
    <row r="53" spans="1:7" s="90" customFormat="1" ht="15">
      <c r="A53" s="48" t="s">
        <v>59</v>
      </c>
      <c r="B53" s="54" t="s">
        <v>132</v>
      </c>
      <c r="C53" s="63">
        <v>10000</v>
      </c>
      <c r="D53" s="63"/>
      <c r="E53" s="63">
        <v>10000</v>
      </c>
      <c r="F53" s="63"/>
      <c r="G53" s="63"/>
    </row>
    <row r="54" spans="1:7" ht="15">
      <c r="A54" s="48">
        <v>2</v>
      </c>
      <c r="B54" s="54" t="s">
        <v>166</v>
      </c>
      <c r="C54" s="63">
        <v>11000</v>
      </c>
      <c r="D54" s="63">
        <v>11000</v>
      </c>
      <c r="E54" s="63"/>
      <c r="F54" s="63"/>
      <c r="G54" s="63"/>
    </row>
    <row r="55" spans="1:7" ht="17.25">
      <c r="A55" s="48"/>
      <c r="B55" s="148" t="s">
        <v>93</v>
      </c>
      <c r="C55" s="77">
        <f>C56</f>
        <v>5000</v>
      </c>
      <c r="D55" s="77"/>
      <c r="E55" s="77">
        <f>E56</f>
        <v>5000</v>
      </c>
      <c r="F55" s="63"/>
      <c r="G55" s="63"/>
    </row>
    <row r="56" spans="1:7" ht="15">
      <c r="A56" s="48">
        <v>1</v>
      </c>
      <c r="B56" s="54" t="s">
        <v>7</v>
      </c>
      <c r="C56" s="63">
        <f>D56+E56+F56+G56</f>
        <v>5000</v>
      </c>
      <c r="D56" s="63"/>
      <c r="E56" s="63">
        <v>5000</v>
      </c>
      <c r="F56" s="63"/>
      <c r="G56" s="63"/>
    </row>
    <row r="57" spans="1:9" s="53" customFormat="1" ht="14.25">
      <c r="A57" s="144" t="s">
        <v>68</v>
      </c>
      <c r="B57" s="146" t="s">
        <v>47</v>
      </c>
      <c r="C57" s="77">
        <v>52000</v>
      </c>
      <c r="D57" s="77"/>
      <c r="E57" s="77"/>
      <c r="F57" s="77">
        <v>52000</v>
      </c>
      <c r="G57" s="77"/>
      <c r="I57" s="58"/>
    </row>
    <row r="58" spans="1:9" s="53" customFormat="1" ht="17.25">
      <c r="A58" s="144"/>
      <c r="B58" s="147" t="s">
        <v>106</v>
      </c>
      <c r="C58" s="77">
        <f>SUM(C59:C67)</f>
        <v>52000</v>
      </c>
      <c r="D58" s="77"/>
      <c r="E58" s="77"/>
      <c r="F58" s="77">
        <f>SUM(F59:F67)</f>
        <v>52000</v>
      </c>
      <c r="G58" s="77"/>
      <c r="I58" s="58"/>
    </row>
    <row r="59" spans="1:9" s="53" customFormat="1" ht="15">
      <c r="A59" s="70">
        <v>1</v>
      </c>
      <c r="B59" s="60" t="s">
        <v>167</v>
      </c>
      <c r="C59" s="71">
        <v>1600</v>
      </c>
      <c r="D59" s="77"/>
      <c r="E59" s="77"/>
      <c r="F59" s="71">
        <v>1600</v>
      </c>
      <c r="G59" s="77"/>
      <c r="I59" s="58"/>
    </row>
    <row r="60" spans="1:9" s="53" customFormat="1" ht="15">
      <c r="A60" s="70">
        <v>2</v>
      </c>
      <c r="B60" s="60" t="s">
        <v>116</v>
      </c>
      <c r="C60" s="71">
        <v>1600</v>
      </c>
      <c r="D60" s="77"/>
      <c r="E60" s="77"/>
      <c r="F60" s="71">
        <v>1600</v>
      </c>
      <c r="G60" s="77"/>
      <c r="I60" s="58"/>
    </row>
    <row r="61" spans="1:9" s="53" customFormat="1" ht="15">
      <c r="A61" s="70">
        <v>3</v>
      </c>
      <c r="B61" s="60" t="s">
        <v>117</v>
      </c>
      <c r="C61" s="71">
        <v>1600</v>
      </c>
      <c r="D61" s="77"/>
      <c r="E61" s="77"/>
      <c r="F61" s="71">
        <v>1600</v>
      </c>
      <c r="G61" s="77"/>
      <c r="I61" s="58"/>
    </row>
    <row r="62" spans="1:9" s="53" customFormat="1" ht="15">
      <c r="A62" s="70">
        <v>4</v>
      </c>
      <c r="B62" s="60" t="s">
        <v>118</v>
      </c>
      <c r="C62" s="72">
        <v>9000</v>
      </c>
      <c r="D62" s="77"/>
      <c r="E62" s="77"/>
      <c r="F62" s="72">
        <v>9000</v>
      </c>
      <c r="G62" s="77"/>
      <c r="I62" s="58"/>
    </row>
    <row r="63" spans="1:9" s="53" customFormat="1" ht="15">
      <c r="A63" s="70">
        <v>5</v>
      </c>
      <c r="B63" s="73" t="s">
        <v>119</v>
      </c>
      <c r="C63" s="71">
        <v>10000</v>
      </c>
      <c r="D63" s="77"/>
      <c r="E63" s="77"/>
      <c r="F63" s="71">
        <v>10000</v>
      </c>
      <c r="G63" s="77"/>
      <c r="I63" s="58"/>
    </row>
    <row r="64" spans="1:9" s="53" customFormat="1" ht="15">
      <c r="A64" s="70">
        <v>6</v>
      </c>
      <c r="B64" s="73" t="s">
        <v>120</v>
      </c>
      <c r="C64" s="71">
        <v>10000</v>
      </c>
      <c r="D64" s="77"/>
      <c r="E64" s="77"/>
      <c r="F64" s="71">
        <v>10000</v>
      </c>
      <c r="G64" s="77"/>
      <c r="I64" s="58"/>
    </row>
    <row r="65" spans="1:9" s="53" customFormat="1" ht="15">
      <c r="A65" s="70">
        <v>7</v>
      </c>
      <c r="B65" s="73" t="s">
        <v>121</v>
      </c>
      <c r="C65" s="71">
        <v>5000</v>
      </c>
      <c r="D65" s="77"/>
      <c r="E65" s="77"/>
      <c r="F65" s="71">
        <v>5000</v>
      </c>
      <c r="G65" s="77"/>
      <c r="I65" s="58"/>
    </row>
    <row r="66" spans="1:9" s="53" customFormat="1" ht="30">
      <c r="A66" s="70">
        <v>8</v>
      </c>
      <c r="B66" s="73" t="s">
        <v>122</v>
      </c>
      <c r="C66" s="72">
        <v>8200</v>
      </c>
      <c r="D66" s="77"/>
      <c r="E66" s="77"/>
      <c r="F66" s="72">
        <v>8200</v>
      </c>
      <c r="G66" s="77"/>
      <c r="I66" s="58"/>
    </row>
    <row r="67" spans="1:9" s="53" customFormat="1" ht="15">
      <c r="A67" s="70">
        <v>9</v>
      </c>
      <c r="B67" s="73" t="s">
        <v>123</v>
      </c>
      <c r="C67" s="71">
        <v>5000</v>
      </c>
      <c r="D67" s="77"/>
      <c r="E67" s="77"/>
      <c r="F67" s="71">
        <v>5000</v>
      </c>
      <c r="G67" s="77"/>
      <c r="I67" s="58"/>
    </row>
    <row r="68" spans="1:7" s="53" customFormat="1" ht="14.25">
      <c r="A68" s="144" t="s">
        <v>69</v>
      </c>
      <c r="B68" s="146" t="s">
        <v>46</v>
      </c>
      <c r="C68" s="77">
        <f>D68+E68+F68+G68</f>
        <v>10000</v>
      </c>
      <c r="D68" s="77"/>
      <c r="E68" s="77">
        <v>10000</v>
      </c>
      <c r="F68" s="77"/>
      <c r="G68" s="77"/>
    </row>
    <row r="69" spans="1:7" s="53" customFormat="1" ht="17.25">
      <c r="A69" s="144"/>
      <c r="B69" s="150" t="s">
        <v>93</v>
      </c>
      <c r="C69" s="77"/>
      <c r="D69" s="77"/>
      <c r="E69" s="77"/>
      <c r="F69" s="77"/>
      <c r="G69" s="77"/>
    </row>
    <row r="70" spans="1:7" ht="15">
      <c r="A70" s="48">
        <v>1</v>
      </c>
      <c r="B70" s="60" t="s">
        <v>124</v>
      </c>
      <c r="C70" s="63">
        <v>10000</v>
      </c>
      <c r="D70" s="63"/>
      <c r="E70" s="63">
        <v>10000</v>
      </c>
      <c r="F70" s="63"/>
      <c r="G70" s="63"/>
    </row>
    <row r="71" spans="1:7" s="53" customFormat="1" ht="14.25">
      <c r="A71" s="144" t="s">
        <v>70</v>
      </c>
      <c r="B71" s="146" t="s">
        <v>168</v>
      </c>
      <c r="C71" s="77">
        <f>D71+E71+F71+G71</f>
        <v>13900</v>
      </c>
      <c r="D71" s="77">
        <v>13900</v>
      </c>
      <c r="E71" s="77"/>
      <c r="F71" s="77"/>
      <c r="G71" s="77"/>
    </row>
    <row r="72" spans="1:7" s="69" customFormat="1" ht="17.25">
      <c r="A72" s="144"/>
      <c r="B72" s="147" t="s">
        <v>93</v>
      </c>
      <c r="C72" s="77">
        <f>SUM(C73:C74)</f>
        <v>13900</v>
      </c>
      <c r="D72" s="77">
        <f>SUM(D73:D74)</f>
        <v>13900</v>
      </c>
      <c r="E72" s="77"/>
      <c r="F72" s="77"/>
      <c r="G72" s="77"/>
    </row>
    <row r="73" spans="1:7" s="53" customFormat="1" ht="15">
      <c r="A73" s="74">
        <v>1</v>
      </c>
      <c r="B73" s="60" t="s">
        <v>125</v>
      </c>
      <c r="C73" s="63">
        <v>10000</v>
      </c>
      <c r="D73" s="63">
        <v>10000</v>
      </c>
      <c r="E73" s="77"/>
      <c r="F73" s="77"/>
      <c r="G73" s="77"/>
    </row>
    <row r="74" spans="1:7" s="53" customFormat="1" ht="15">
      <c r="A74" s="74">
        <v>2</v>
      </c>
      <c r="B74" s="60" t="s">
        <v>126</v>
      </c>
      <c r="C74" s="63">
        <v>3900</v>
      </c>
      <c r="D74" s="63">
        <v>3900</v>
      </c>
      <c r="E74" s="77"/>
      <c r="F74" s="77"/>
      <c r="G74" s="77"/>
    </row>
    <row r="75" spans="1:7" s="53" customFormat="1" ht="14.25">
      <c r="A75" s="144" t="s">
        <v>71</v>
      </c>
      <c r="B75" s="146" t="s">
        <v>58</v>
      </c>
      <c r="C75" s="77">
        <f>D75+E75+F75+G75</f>
        <v>8600</v>
      </c>
      <c r="D75" s="77">
        <v>6000</v>
      </c>
      <c r="E75" s="77">
        <v>2600</v>
      </c>
      <c r="F75" s="77"/>
      <c r="G75" s="77"/>
    </row>
    <row r="76" spans="1:7" s="69" customFormat="1" ht="17.25">
      <c r="A76" s="144"/>
      <c r="B76" s="147" t="s">
        <v>106</v>
      </c>
      <c r="C76" s="77">
        <f>SUM(C77)</f>
        <v>2600</v>
      </c>
      <c r="D76" s="77">
        <f>SUM(D77)</f>
        <v>0</v>
      </c>
      <c r="E76" s="77">
        <f>SUM(E77)</f>
        <v>2600</v>
      </c>
      <c r="F76" s="77"/>
      <c r="G76" s="77"/>
    </row>
    <row r="77" spans="1:7" ht="15">
      <c r="A77" s="48">
        <v>1</v>
      </c>
      <c r="B77" s="54" t="s">
        <v>169</v>
      </c>
      <c r="C77" s="63">
        <f>D77+E77+F77+G77</f>
        <v>2600</v>
      </c>
      <c r="D77" s="63"/>
      <c r="E77" s="63">
        <v>2600</v>
      </c>
      <c r="F77" s="63"/>
      <c r="G77" s="63"/>
    </row>
    <row r="78" spans="1:7" ht="17.25">
      <c r="A78" s="48"/>
      <c r="B78" s="147" t="s">
        <v>93</v>
      </c>
      <c r="C78" s="77">
        <f>SUM(C79:C81)</f>
        <v>6000</v>
      </c>
      <c r="D78" s="77">
        <f>SUM(D79:D81)</f>
        <v>6000</v>
      </c>
      <c r="E78" s="63"/>
      <c r="F78" s="63"/>
      <c r="G78" s="63"/>
    </row>
    <row r="79" spans="1:7" ht="30">
      <c r="A79" s="74">
        <v>1</v>
      </c>
      <c r="B79" s="60" t="s">
        <v>127</v>
      </c>
      <c r="C79" s="78">
        <v>2260</v>
      </c>
      <c r="D79" s="78">
        <v>2260</v>
      </c>
      <c r="E79" s="63"/>
      <c r="F79" s="63"/>
      <c r="G79" s="63"/>
    </row>
    <row r="80" spans="1:7" ht="30">
      <c r="A80" s="70">
        <v>2</v>
      </c>
      <c r="B80" s="60" t="s">
        <v>128</v>
      </c>
      <c r="C80" s="78">
        <v>2240</v>
      </c>
      <c r="D80" s="78">
        <v>2240</v>
      </c>
      <c r="E80" s="63"/>
      <c r="F80" s="63"/>
      <c r="G80" s="63"/>
    </row>
    <row r="81" spans="1:7" ht="15">
      <c r="A81" s="74">
        <v>3</v>
      </c>
      <c r="B81" s="60" t="s">
        <v>129</v>
      </c>
      <c r="C81" s="78">
        <v>1500</v>
      </c>
      <c r="D81" s="78">
        <v>1500</v>
      </c>
      <c r="E81" s="63"/>
      <c r="F81" s="63"/>
      <c r="G81" s="63"/>
    </row>
    <row r="82" spans="1:7" s="53" customFormat="1" ht="15" customHeight="1">
      <c r="A82" s="144" t="s">
        <v>72</v>
      </c>
      <c r="B82" s="146" t="s">
        <v>48</v>
      </c>
      <c r="C82" s="77">
        <f>D82+E82+F82+G82</f>
        <v>5260</v>
      </c>
      <c r="D82" s="77">
        <v>5260</v>
      </c>
      <c r="E82" s="77"/>
      <c r="F82" s="77"/>
      <c r="G82" s="77"/>
    </row>
    <row r="83" spans="1:7" s="68" customFormat="1" ht="15" customHeight="1">
      <c r="A83" s="75"/>
      <c r="B83" s="147" t="s">
        <v>93</v>
      </c>
      <c r="C83" s="77">
        <f>SUM(C84)</f>
        <v>5260</v>
      </c>
      <c r="D83" s="77">
        <f>SUM(D84)</f>
        <v>5260</v>
      </c>
      <c r="E83" s="77"/>
      <c r="F83" s="77"/>
      <c r="G83" s="77"/>
    </row>
    <row r="84" spans="1:7" s="53" customFormat="1" ht="15" customHeight="1">
      <c r="A84" s="56">
        <v>1</v>
      </c>
      <c r="B84" s="49" t="s">
        <v>170</v>
      </c>
      <c r="C84" s="63">
        <v>5260</v>
      </c>
      <c r="D84" s="63">
        <v>5260</v>
      </c>
      <c r="E84" s="77"/>
      <c r="F84" s="77"/>
      <c r="G84" s="77"/>
    </row>
    <row r="85" spans="1:7" s="53" customFormat="1" ht="14.25">
      <c r="A85" s="144" t="s">
        <v>73</v>
      </c>
      <c r="B85" s="146" t="s">
        <v>49</v>
      </c>
      <c r="C85" s="77">
        <f>D85+E85+F85+G85</f>
        <v>8000</v>
      </c>
      <c r="D85" s="77">
        <v>8000</v>
      </c>
      <c r="E85" s="77"/>
      <c r="F85" s="77"/>
      <c r="G85" s="77"/>
    </row>
    <row r="86" spans="1:7" s="69" customFormat="1" ht="17.25">
      <c r="A86" s="144"/>
      <c r="B86" s="147" t="s">
        <v>93</v>
      </c>
      <c r="C86" s="77">
        <f>SUM(C87:C88)</f>
        <v>8000</v>
      </c>
      <c r="D86" s="77">
        <f>SUM(D87:D88)</f>
        <v>8000</v>
      </c>
      <c r="E86" s="77"/>
      <c r="F86" s="77"/>
      <c r="G86" s="77"/>
    </row>
    <row r="87" spans="1:7" s="53" customFormat="1" ht="16.5">
      <c r="A87" s="48">
        <v>1</v>
      </c>
      <c r="B87" s="76" t="s">
        <v>171</v>
      </c>
      <c r="C87" s="63">
        <v>4000</v>
      </c>
      <c r="D87" s="63">
        <v>4000</v>
      </c>
      <c r="E87" s="77"/>
      <c r="F87" s="77"/>
      <c r="G87" s="77"/>
    </row>
    <row r="88" spans="1:7" s="53" customFormat="1" ht="16.5">
      <c r="A88" s="48">
        <v>2</v>
      </c>
      <c r="B88" s="76" t="s">
        <v>172</v>
      </c>
      <c r="C88" s="63">
        <v>4000</v>
      </c>
      <c r="D88" s="63">
        <v>4000</v>
      </c>
      <c r="E88" s="77"/>
      <c r="F88" s="77"/>
      <c r="G88" s="77"/>
    </row>
    <row r="89" spans="1:7" s="53" customFormat="1" ht="14.25">
      <c r="A89" s="144" t="s">
        <v>74</v>
      </c>
      <c r="B89" s="146" t="s">
        <v>50</v>
      </c>
      <c r="C89" s="77">
        <f>D89+E89+F89+G89</f>
        <v>13260</v>
      </c>
      <c r="D89" s="77">
        <v>13260</v>
      </c>
      <c r="E89" s="77"/>
      <c r="F89" s="77"/>
      <c r="G89" s="77"/>
    </row>
    <row r="90" spans="1:7" s="53" customFormat="1" ht="14.25">
      <c r="A90" s="144" t="s">
        <v>75</v>
      </c>
      <c r="B90" s="146" t="s">
        <v>60</v>
      </c>
      <c r="C90" s="77">
        <f>D90+E90+F90+G90</f>
        <v>42000</v>
      </c>
      <c r="D90" s="77"/>
      <c r="E90" s="77">
        <f>E91+E93</f>
        <v>42000</v>
      </c>
      <c r="F90" s="77"/>
      <c r="G90" s="77"/>
    </row>
    <row r="91" spans="1:7" ht="15">
      <c r="A91" s="48">
        <v>1</v>
      </c>
      <c r="B91" s="54" t="s">
        <v>12</v>
      </c>
      <c r="C91" s="63">
        <f>D91+E91+F91+G91</f>
        <v>7000</v>
      </c>
      <c r="D91" s="63"/>
      <c r="E91" s="63">
        <v>7000</v>
      </c>
      <c r="F91" s="63"/>
      <c r="G91" s="63"/>
    </row>
    <row r="92" spans="1:7" s="90" customFormat="1" ht="15">
      <c r="A92" s="48" t="s">
        <v>59</v>
      </c>
      <c r="B92" s="54" t="s">
        <v>173</v>
      </c>
      <c r="C92" s="63">
        <v>7000</v>
      </c>
      <c r="D92" s="63"/>
      <c r="E92" s="63">
        <v>7000</v>
      </c>
      <c r="F92" s="63"/>
      <c r="G92" s="63"/>
    </row>
    <row r="93" spans="1:7" ht="15">
      <c r="A93" s="48">
        <v>2</v>
      </c>
      <c r="B93" s="54" t="s">
        <v>13</v>
      </c>
      <c r="C93" s="63">
        <f>D93+E93+F93+G93</f>
        <v>35000</v>
      </c>
      <c r="D93" s="63"/>
      <c r="E93" s="63">
        <v>35000</v>
      </c>
      <c r="F93" s="63"/>
      <c r="G93" s="63"/>
    </row>
    <row r="94" spans="1:7" s="53" customFormat="1" ht="14.25">
      <c r="A94" s="144" t="s">
        <v>76</v>
      </c>
      <c r="B94" s="146" t="s">
        <v>63</v>
      </c>
      <c r="C94" s="77">
        <f>D94+E94+F94+G94</f>
        <v>27000</v>
      </c>
      <c r="D94" s="77"/>
      <c r="E94" s="77"/>
      <c r="F94" s="77"/>
      <c r="G94" s="77">
        <v>27000</v>
      </c>
    </row>
    <row r="95" spans="1:7" s="53" customFormat="1" ht="15">
      <c r="A95" s="84">
        <v>1</v>
      </c>
      <c r="B95" s="54" t="s">
        <v>173</v>
      </c>
      <c r="C95" s="86">
        <v>12000</v>
      </c>
      <c r="D95" s="86"/>
      <c r="E95" s="86"/>
      <c r="F95" s="86"/>
      <c r="G95" s="86">
        <v>12000</v>
      </c>
    </row>
    <row r="96" spans="1:7" ht="15">
      <c r="A96" s="84">
        <v>2</v>
      </c>
      <c r="B96" s="85" t="s">
        <v>136</v>
      </c>
      <c r="C96" s="86">
        <v>15000</v>
      </c>
      <c r="D96" s="86"/>
      <c r="E96" s="86"/>
      <c r="F96" s="86"/>
      <c r="G96" s="86">
        <v>15000</v>
      </c>
    </row>
    <row r="97" spans="1:7" ht="17.25" thickBot="1">
      <c r="A97" s="64"/>
      <c r="B97" s="65"/>
      <c r="C97" s="66"/>
      <c r="D97" s="66"/>
      <c r="E97" s="66"/>
      <c r="F97" s="67"/>
      <c r="G97" s="67"/>
    </row>
    <row r="98" spans="3:7" ht="15.75" thickTop="1">
      <c r="C98" s="50"/>
      <c r="D98" s="50"/>
      <c r="E98" s="50"/>
      <c r="F98" s="50"/>
      <c r="G98" s="50"/>
    </row>
    <row r="99" spans="3:7" ht="15">
      <c r="C99" s="50"/>
      <c r="D99" s="50"/>
      <c r="E99" s="50"/>
      <c r="F99" s="50"/>
      <c r="G99" s="50"/>
    </row>
    <row r="100" spans="3:7" ht="15">
      <c r="C100" s="50"/>
      <c r="D100" s="50"/>
      <c r="E100" s="50"/>
      <c r="F100" s="50"/>
      <c r="G100" s="50"/>
    </row>
    <row r="101" spans="3:7" ht="15">
      <c r="C101" s="50"/>
      <c r="D101" s="50"/>
      <c r="E101" s="50"/>
      <c r="F101" s="50"/>
      <c r="G101" s="50"/>
    </row>
    <row r="102" spans="3:7" ht="15">
      <c r="C102" s="50"/>
      <c r="D102" s="50"/>
      <c r="E102" s="50"/>
      <c r="F102" s="50"/>
      <c r="G102" s="50"/>
    </row>
    <row r="103" spans="3:7" ht="15">
      <c r="C103" s="50"/>
      <c r="D103" s="50"/>
      <c r="E103" s="50"/>
      <c r="F103" s="50"/>
      <c r="G103" s="50"/>
    </row>
    <row r="104" spans="3:7" ht="15">
      <c r="C104" s="50"/>
      <c r="D104" s="50"/>
      <c r="E104" s="50"/>
      <c r="F104" s="50"/>
      <c r="G104" s="50"/>
    </row>
    <row r="105" spans="3:7" ht="15">
      <c r="C105" s="50"/>
      <c r="D105" s="50"/>
      <c r="E105" s="50"/>
      <c r="F105" s="50"/>
      <c r="G105" s="50"/>
    </row>
    <row r="106" spans="3:7" ht="15">
      <c r="C106" s="50"/>
      <c r="D106" s="50"/>
      <c r="E106" s="50"/>
      <c r="F106" s="50"/>
      <c r="G106" s="50"/>
    </row>
    <row r="107" spans="3:7" ht="15">
      <c r="C107" s="50"/>
      <c r="D107" s="50"/>
      <c r="E107" s="50"/>
      <c r="F107" s="50"/>
      <c r="G107" s="50"/>
    </row>
    <row r="108" spans="3:7" ht="15">
      <c r="C108" s="50"/>
      <c r="D108" s="50"/>
      <c r="E108" s="50"/>
      <c r="F108" s="50"/>
      <c r="G108" s="50"/>
    </row>
    <row r="109" spans="3:7" ht="15">
      <c r="C109" s="50"/>
      <c r="D109" s="50"/>
      <c r="E109" s="50"/>
      <c r="F109" s="50"/>
      <c r="G109" s="50"/>
    </row>
    <row r="110" spans="3:7" ht="15">
      <c r="C110" s="50"/>
      <c r="D110" s="50"/>
      <c r="E110" s="50"/>
      <c r="F110" s="50"/>
      <c r="G110" s="50"/>
    </row>
    <row r="111" spans="3:7" ht="15">
      <c r="C111" s="50"/>
      <c r="D111" s="50"/>
      <c r="E111" s="50"/>
      <c r="F111" s="50"/>
      <c r="G111" s="50"/>
    </row>
    <row r="112" spans="3:7" ht="15">
      <c r="C112" s="50"/>
      <c r="D112" s="50"/>
      <c r="E112" s="50"/>
      <c r="F112" s="50"/>
      <c r="G112" s="50"/>
    </row>
    <row r="113" spans="3:7" ht="15">
      <c r="C113" s="50"/>
      <c r="D113" s="50"/>
      <c r="E113" s="50"/>
      <c r="F113" s="50"/>
      <c r="G113" s="50"/>
    </row>
    <row r="114" spans="3:7" ht="15">
      <c r="C114" s="50"/>
      <c r="D114" s="50"/>
      <c r="E114" s="50"/>
      <c r="F114" s="50"/>
      <c r="G114" s="50"/>
    </row>
    <row r="115" spans="3:7" ht="15">
      <c r="C115" s="50"/>
      <c r="D115" s="50"/>
      <c r="E115" s="50"/>
      <c r="F115" s="50"/>
      <c r="G115" s="50"/>
    </row>
    <row r="116" spans="3:7" ht="15">
      <c r="C116" s="50"/>
      <c r="D116" s="50"/>
      <c r="E116" s="50"/>
      <c r="F116" s="50"/>
      <c r="G116" s="50"/>
    </row>
  </sheetData>
  <mergeCells count="10">
    <mergeCell ref="F1:G1"/>
    <mergeCell ref="A2:G2"/>
    <mergeCell ref="A3:G3"/>
    <mergeCell ref="E5:G5"/>
    <mergeCell ref="A4:G4"/>
    <mergeCell ref="A6:A8"/>
    <mergeCell ref="B6:B8"/>
    <mergeCell ref="C6:G6"/>
    <mergeCell ref="C7:C8"/>
    <mergeCell ref="D7:G7"/>
  </mergeCells>
  <printOptions/>
  <pageMargins left="0.46" right="0.59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2008-03-08T02:53:17Z</cp:lastPrinted>
  <dcterms:created xsi:type="dcterms:W3CDTF">2008-10-22T01:00:16Z</dcterms:created>
  <dcterms:modified xsi:type="dcterms:W3CDTF">2004-12-16T04:05:59Z</dcterms:modified>
  <cp:category/>
  <cp:version/>
  <cp:contentType/>
  <cp:contentStatus/>
</cp:coreProperties>
</file>